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C3BC" lockStructure="1"/>
  <bookViews>
    <workbookView xWindow="0" yWindow="0" windowWidth="20490" windowHeight="6255"/>
  </bookViews>
  <sheets>
    <sheet name="Ma_Truong" sheetId="1" r:id="rId1"/>
    <sheet name="BC_01_TS10" sheetId="3" r:id="rId2"/>
    <sheet name="Sheet1" sheetId="4" state="hidden" r:id="rId3"/>
  </sheets>
  <definedNames>
    <definedName name="CV">Ma_Truong!$W$2:$W$8</definedName>
    <definedName name="MA_TRUONG">Ma_Truong!$A$7:$A$120</definedName>
    <definedName name="_xlnm.Print_Area" localSheetId="1">BC_01_TS10!$A$6:$G$31</definedName>
    <definedName name="_xlnm.Print_Area" localSheetId="0">Ma_Truong!$A$1:$L$116</definedName>
    <definedName name="_xlnm.Print_Titles" localSheetId="0">Ma_Truong!$5:$6</definedName>
  </definedNames>
  <calcPr calcId="152511"/>
</workbook>
</file>

<file path=xl/calcChain.xml><?xml version="1.0" encoding="utf-8"?>
<calcChain xmlns="http://schemas.openxmlformats.org/spreadsheetml/2006/main">
  <c r="C12" i="3" l="1"/>
  <c r="C11" i="3"/>
  <c r="C10" i="3"/>
  <c r="N2" i="4" l="1"/>
  <c r="D9" i="3" l="1"/>
  <c r="T2" i="4" l="1"/>
  <c r="E11" i="3" l="1"/>
  <c r="D2" i="4"/>
  <c r="C2" i="4"/>
  <c r="B2" i="4"/>
  <c r="G25" i="3"/>
  <c r="N8" i="1"/>
  <c r="N23" i="1"/>
  <c r="N31" i="1"/>
  <c r="N39" i="1"/>
  <c r="N47" i="1"/>
  <c r="N55" i="1"/>
  <c r="N63" i="1"/>
  <c r="N71" i="1"/>
  <c r="N79" i="1"/>
  <c r="N87" i="1"/>
  <c r="N95" i="1"/>
  <c r="N103" i="1"/>
  <c r="N111" i="1"/>
  <c r="N17" i="1"/>
  <c r="N19" i="1"/>
  <c r="N21" i="1"/>
  <c r="N25" i="1"/>
  <c r="N27" i="1"/>
  <c r="N29" i="1"/>
  <c r="N33" i="1"/>
  <c r="N35" i="1"/>
  <c r="N37" i="1"/>
  <c r="N41" i="1"/>
  <c r="N43" i="1"/>
  <c r="N45" i="1"/>
  <c r="N49" i="1"/>
  <c r="N51" i="1"/>
  <c r="N53" i="1"/>
  <c r="N57" i="1"/>
  <c r="N59" i="1"/>
  <c r="N61" i="1"/>
  <c r="N65" i="1"/>
  <c r="N67" i="1"/>
  <c r="N69" i="1"/>
  <c r="N73" i="1"/>
  <c r="N75" i="1"/>
  <c r="N77" i="1"/>
  <c r="N81" i="1"/>
  <c r="N83" i="1"/>
  <c r="N85" i="1"/>
  <c r="N89" i="1"/>
  <c r="N91" i="1"/>
  <c r="N93" i="1"/>
  <c r="N97" i="1"/>
  <c r="N99" i="1"/>
  <c r="N101" i="1"/>
  <c r="N105" i="1"/>
  <c r="N107" i="1"/>
  <c r="N109" i="1"/>
  <c r="N113" i="1"/>
  <c r="N9" i="1"/>
  <c r="N11" i="1"/>
  <c r="N12" i="1"/>
  <c r="N13" i="1"/>
  <c r="N15" i="1"/>
  <c r="N16" i="1"/>
  <c r="H21" i="3"/>
  <c r="P2" i="4" s="1"/>
  <c r="H22" i="3"/>
  <c r="V2" i="4" s="1"/>
  <c r="H23" i="3"/>
  <c r="AB2" i="4" s="1"/>
  <c r="H24" i="3"/>
  <c r="AH2" i="4" s="1"/>
  <c r="H20" i="3"/>
  <c r="J2" i="4" s="1"/>
  <c r="AM2" i="4"/>
  <c r="AL2" i="4"/>
  <c r="AK2" i="4"/>
  <c r="AJ2" i="4"/>
  <c r="AI2" i="4"/>
  <c r="AG2" i="4"/>
  <c r="AF2" i="4"/>
  <c r="AE2" i="4"/>
  <c r="AD2" i="4"/>
  <c r="AC2" i="4"/>
  <c r="AA2" i="4"/>
  <c r="Z2" i="4"/>
  <c r="Y2" i="4"/>
  <c r="X2" i="4"/>
  <c r="W2" i="4"/>
  <c r="U2" i="4"/>
  <c r="S2" i="4"/>
  <c r="R2" i="4"/>
  <c r="Q2" i="4"/>
  <c r="O2" i="4"/>
  <c r="M2" i="4"/>
  <c r="L2" i="4"/>
  <c r="K2" i="4"/>
  <c r="I2" i="4"/>
  <c r="H2" i="4"/>
  <c r="G2" i="4"/>
  <c r="F2" i="4"/>
  <c r="E2" i="4"/>
  <c r="A2" i="4"/>
  <c r="D11" i="3"/>
  <c r="M9" i="1"/>
  <c r="M11" i="1"/>
  <c r="M13" i="1"/>
  <c r="M15" i="1"/>
  <c r="M17" i="1"/>
  <c r="M19" i="1"/>
  <c r="M21" i="1"/>
  <c r="M23" i="1"/>
  <c r="M25" i="1"/>
  <c r="M27" i="1"/>
  <c r="M29" i="1"/>
  <c r="M31" i="1"/>
  <c r="M33" i="1"/>
  <c r="M35" i="1"/>
  <c r="M37" i="1"/>
  <c r="M39" i="1"/>
  <c r="M41" i="1"/>
  <c r="M43" i="1"/>
  <c r="M45" i="1"/>
  <c r="M47" i="1"/>
  <c r="M49" i="1"/>
  <c r="M51" i="1"/>
  <c r="M53" i="1"/>
  <c r="M55" i="1"/>
  <c r="M57" i="1"/>
  <c r="M59" i="1"/>
  <c r="M61" i="1"/>
  <c r="M63" i="1"/>
  <c r="M65" i="1"/>
  <c r="M67" i="1"/>
  <c r="M69" i="1"/>
  <c r="M71" i="1"/>
  <c r="M73" i="1"/>
  <c r="M75" i="1"/>
  <c r="M77" i="1"/>
  <c r="M79" i="1"/>
  <c r="M81" i="1"/>
  <c r="M83" i="1"/>
  <c r="M85" i="1"/>
  <c r="M87" i="1"/>
  <c r="M89" i="1"/>
  <c r="M91" i="1"/>
  <c r="M93" i="1"/>
  <c r="M95" i="1"/>
  <c r="M97" i="1"/>
  <c r="M99" i="1"/>
  <c r="M101" i="1"/>
  <c r="M103" i="1"/>
  <c r="M105" i="1"/>
  <c r="M107" i="1"/>
  <c r="M109" i="1"/>
  <c r="M111" i="1"/>
  <c r="M113" i="1"/>
  <c r="M108" i="1"/>
  <c r="N108" i="1"/>
  <c r="M104" i="1"/>
  <c r="N104" i="1"/>
  <c r="M96" i="1"/>
  <c r="N96" i="1"/>
  <c r="M88" i="1"/>
  <c r="N88" i="1"/>
  <c r="M80" i="1"/>
  <c r="N80" i="1"/>
  <c r="M72" i="1"/>
  <c r="N72" i="1"/>
  <c r="M68" i="1"/>
  <c r="N68" i="1"/>
  <c r="M60" i="1"/>
  <c r="N60" i="1"/>
  <c r="M56" i="1"/>
  <c r="N56" i="1"/>
  <c r="M52" i="1"/>
  <c r="N52" i="1"/>
  <c r="M44" i="1"/>
  <c r="N44" i="1"/>
  <c r="M40" i="1"/>
  <c r="N40" i="1"/>
  <c r="M36" i="1"/>
  <c r="N36" i="1"/>
  <c r="M32" i="1"/>
  <c r="N32" i="1"/>
  <c r="M28" i="1"/>
  <c r="N28" i="1"/>
  <c r="M24" i="1"/>
  <c r="N24" i="1"/>
  <c r="M20" i="1"/>
  <c r="N20" i="1"/>
  <c r="M12" i="1"/>
  <c r="M8" i="1"/>
  <c r="M110" i="1"/>
  <c r="N110" i="1"/>
  <c r="M106" i="1"/>
  <c r="N106" i="1"/>
  <c r="M102" i="1"/>
  <c r="N102" i="1"/>
  <c r="M98" i="1"/>
  <c r="N98" i="1"/>
  <c r="M94" i="1"/>
  <c r="N94" i="1"/>
  <c r="M90" i="1"/>
  <c r="N90" i="1"/>
  <c r="M86" i="1"/>
  <c r="N86" i="1"/>
  <c r="M82" i="1"/>
  <c r="N82" i="1"/>
  <c r="M78" i="1"/>
  <c r="N78" i="1"/>
  <c r="M74" i="1"/>
  <c r="N74" i="1"/>
  <c r="M70" i="1"/>
  <c r="N70" i="1"/>
  <c r="M66" i="1"/>
  <c r="N66" i="1"/>
  <c r="M62" i="1"/>
  <c r="N62" i="1"/>
  <c r="M58" i="1"/>
  <c r="N58" i="1"/>
  <c r="M54" i="1"/>
  <c r="N54" i="1"/>
  <c r="M50" i="1"/>
  <c r="N50" i="1"/>
  <c r="M46" i="1"/>
  <c r="N46" i="1"/>
  <c r="M42" i="1"/>
  <c r="N42" i="1"/>
  <c r="M38" i="1"/>
  <c r="N38" i="1"/>
  <c r="M34" i="1"/>
  <c r="N34" i="1"/>
  <c r="M30" i="1"/>
  <c r="N30" i="1"/>
  <c r="M26" i="1"/>
  <c r="N26" i="1"/>
  <c r="M22" i="1"/>
  <c r="N22" i="1"/>
  <c r="M18" i="1"/>
  <c r="N18" i="1"/>
  <c r="M14" i="1"/>
  <c r="M10" i="1"/>
  <c r="M7" i="1"/>
  <c r="N7" i="1"/>
  <c r="M112" i="1"/>
  <c r="N112" i="1"/>
  <c r="M100" i="1"/>
  <c r="N100" i="1"/>
  <c r="M92" i="1"/>
  <c r="N92" i="1"/>
  <c r="M84" i="1"/>
  <c r="N84" i="1"/>
  <c r="M76" i="1"/>
  <c r="N76" i="1"/>
  <c r="M64" i="1"/>
  <c r="N64" i="1"/>
  <c r="M48" i="1"/>
  <c r="N48" i="1"/>
  <c r="M16" i="1"/>
  <c r="N14" i="1"/>
  <c r="N10" i="1"/>
  <c r="D12" i="3"/>
  <c r="A3" i="3" l="1"/>
</calcChain>
</file>

<file path=xl/comments1.xml><?xml version="1.0" encoding="utf-8"?>
<comments xmlns="http://schemas.openxmlformats.org/spreadsheetml/2006/main">
  <authors>
    <author>Pham Quoc Toan</author>
  </authors>
  <commentList>
    <comment ref="C9" authorId="0">
      <text>
        <r>
          <rPr>
            <b/>
            <sz val="9"/>
            <color indexed="81"/>
            <rFont val="Tahoma"/>
            <family val="2"/>
          </rPr>
          <t>Chọn Mã trường theo danh mục mã trường</t>
        </r>
      </text>
    </comment>
  </commentList>
</comments>
</file>

<file path=xl/sharedStrings.xml><?xml version="1.0" encoding="utf-8"?>
<sst xmlns="http://schemas.openxmlformats.org/spreadsheetml/2006/main" count="455" uniqueCount="428">
  <si>
    <t>NV1</t>
  </si>
  <si>
    <t>NV2</t>
  </si>
  <si>
    <t>(Trước Đổi nguyện vọng)</t>
  </si>
  <si>
    <t>Mã trường</t>
  </si>
  <si>
    <t>Tên trường THPT</t>
  </si>
  <si>
    <t>Chỉ tiêu</t>
  </si>
  <si>
    <t>Số học sinh đăng ký</t>
  </si>
  <si>
    <t>Tổng</t>
  </si>
  <si>
    <t>Trong đó có ĐK chuyên</t>
  </si>
  <si>
    <t>Ghi chú 
(Dự kiến số phòng thi)</t>
  </si>
  <si>
    <t>KỲ THI TUYỂN SINH VÀO LỚP 10 THPT</t>
  </si>
  <si>
    <t>1- Mã trường:</t>
  </si>
  <si>
    <t>PHÂN BỔ PHÒNG THI TRONG CỤM (Nhập bằng font Unicode)</t>
  </si>
  <si>
    <t>STT</t>
  </si>
  <si>
    <t>Tổng số phòng</t>
  </si>
  <si>
    <t>Tổng số học sinh</t>
  </si>
  <si>
    <t>Ghi chú</t>
  </si>
  <si>
    <t>Hiệu trưởng</t>
  </si>
  <si>
    <t>Phó hiệu trưởng</t>
  </si>
  <si>
    <t>Thư ký HĐ</t>
  </si>
  <si>
    <t>Tổ trưởng CM</t>
  </si>
  <si>
    <t>Phó TTCM</t>
  </si>
  <si>
    <t>Giáo viên</t>
  </si>
  <si>
    <t>Nhân viên</t>
  </si>
  <si>
    <t>MA_TRUONG</t>
  </si>
  <si>
    <t>TEN_TRUONG</t>
  </si>
  <si>
    <t>TS_HSDK</t>
  </si>
  <si>
    <t>TS_PHONG</t>
  </si>
  <si>
    <t>SL_BGH</t>
  </si>
  <si>
    <t>SL_GVTV_BC</t>
  </si>
  <si>
    <t>SL_GVKHAC_BC</t>
  </si>
  <si>
    <t>SL_GVTV_HD</t>
  </si>
  <si>
    <t>SL_GVKHAC_HD</t>
  </si>
  <si>
    <t>HD1_TEN</t>
  </si>
  <si>
    <t>HD1_DC</t>
  </si>
  <si>
    <t>HD1_SO_PHONG</t>
  </si>
  <si>
    <t>HD1_MA</t>
  </si>
  <si>
    <t>HD1_SO_HS</t>
  </si>
  <si>
    <t>HD1_TEL</t>
  </si>
  <si>
    <t>HD2_MA</t>
  </si>
  <si>
    <t>HD2_TEN</t>
  </si>
  <si>
    <t>HD2_SO_PHONG</t>
  </si>
  <si>
    <t>HD2_SO_HS</t>
  </si>
  <si>
    <t>HD2_DC</t>
  </si>
  <si>
    <t>HD2_TEL</t>
  </si>
  <si>
    <t>HD3_MA</t>
  </si>
  <si>
    <t>HD3_TEN</t>
  </si>
  <si>
    <t>HD3_SO_PHONG</t>
  </si>
  <si>
    <t>HD3_SO_HS</t>
  </si>
  <si>
    <t>HD3_DC</t>
  </si>
  <si>
    <t>HD3_TEL</t>
  </si>
  <si>
    <t>HD4_MA</t>
  </si>
  <si>
    <t>HD4_TEN</t>
  </si>
  <si>
    <t>HD4_SO_PHONG</t>
  </si>
  <si>
    <t>HD4_SO_HS</t>
  </si>
  <si>
    <t>HD4_DC</t>
  </si>
  <si>
    <t>HD4_TEL</t>
  </si>
  <si>
    <t>HD5_MA</t>
  </si>
  <si>
    <t>HD5_TEN</t>
  </si>
  <si>
    <t>HD5_SO_PHONG</t>
  </si>
  <si>
    <t>HD5_SO_HS</t>
  </si>
  <si>
    <t>HD5_DC</t>
  </si>
  <si>
    <t>HD5_TEL</t>
  </si>
  <si>
    <t>DANH SÁCH CÁC ĐIỂM COI THI TRONG CỤM</t>
  </si>
  <si>
    <r>
      <t xml:space="preserve">Địa chỉ Điểm thi
</t>
    </r>
    <r>
      <rPr>
        <b/>
        <i/>
        <sz val="9"/>
        <rFont val="Times New Roman"/>
        <family val="1"/>
      </rPr>
      <t xml:space="preserve">Số nhà, Phố (Thôn), Phường (Xã), Quận (Huyện) </t>
    </r>
  </si>
  <si>
    <t>Tuyển thẳng</t>
  </si>
  <si>
    <t>Tổng số lượng</t>
  </si>
  <si>
    <t>Số TT không thi chuyên</t>
  </si>
  <si>
    <t xml:space="preserve">4- Dự kiến Tổng số phòng thi ở tất cả các
 địa điểm thi của trường: </t>
  </si>
  <si>
    <t>21/05/2016</t>
  </si>
  <si>
    <t>22/05/2016</t>
  </si>
  <si>
    <t>23/05/2016</t>
  </si>
  <si>
    <t>24/05/2016</t>
  </si>
  <si>
    <t>25/05/2016</t>
  </si>
  <si>
    <t>Chú ý: Các trường phải để một số phòng thi dự phòng để bổ sung sau khi thí sinh thay đổi nguyện vọng</t>
  </si>
  <si>
    <t>HIỆU TRƯỞNG</t>
  </si>
  <si>
    <t>(Họ tên, chữ ký, đóng dấu)</t>
  </si>
  <si>
    <t>Điện thoại cố định trực thi</t>
  </si>
  <si>
    <r>
      <t xml:space="preserve">Tên Điểm thi
</t>
    </r>
    <r>
      <rPr>
        <b/>
        <i/>
        <sz val="10"/>
        <rFont val="Times New Roman"/>
        <family val="1"/>
      </rPr>
      <t>(ghi rõ THCS, THPT hay GDNN-GDTX)</t>
    </r>
  </si>
  <si>
    <t>- Nếu đặt Điểm thi tại trường THCS, Hiệu trưởng phải liên hệ với Phòng GDĐT và có xác nhận của Lãnh đạo phòng GDĐT; HT chịu trách nhiệm về nội dung báo cáo.</t>
  </si>
  <si>
    <t>TRƯỞNG PHÒNG GDĐT</t>
  </si>
  <si>
    <t>Chú ý: Số phòng thi có thể tăng hơn so với dự kiến do xếp riêng phòng môn ngoại ngữ</t>
  </si>
  <si>
    <r>
      <t>3- Tổng số học sinh ĐKDT tại các điểm thi của
trường theo NV1 (trừ T.thẳng và chuyên):</t>
    </r>
    <r>
      <rPr>
        <i/>
        <sz val="11"/>
        <color indexed="10"/>
        <rFont val="Times New Roman"/>
        <family val="1"/>
      </rPr>
      <t xml:space="preserve">  </t>
    </r>
  </si>
  <si>
    <t>Nếu đặt Điểm thi tại trường THCS thì nhất thiết có chữ ký và dấu của Trưởng phòng GDĐT quận, huyện, thị xã</t>
  </si>
  <si>
    <t>THỐNG KÊ SỐ LƯỢNG HỌC SINH ĐĂNG KÝ THI TUYỂN SINH VÀO 10 THPT NĂM HỌC 2020 - 2021</t>
  </si>
  <si>
    <r>
      <t xml:space="preserve">- Báo cáo gửi về phòng QLT&amp;KĐCLGD theo địa chỉ email: </t>
    </r>
    <r>
      <rPr>
        <b/>
        <sz val="11"/>
        <color theme="1"/>
        <rFont val="Times New Roman"/>
        <family val="1"/>
      </rPr>
      <t>tuyensinh10</t>
    </r>
    <r>
      <rPr>
        <b/>
        <sz val="11"/>
        <color indexed="56"/>
        <rFont val="Times New Roman"/>
        <family val="1"/>
      </rPr>
      <t>@hanoiedu.vn</t>
    </r>
    <r>
      <rPr>
        <sz val="11"/>
        <color indexed="8"/>
        <rFont val="Times New Roman"/>
        <family val="1"/>
      </rPr>
      <t xml:space="preserve"> trước </t>
    </r>
    <r>
      <rPr>
        <b/>
        <sz val="11"/>
        <color indexed="10"/>
        <rFont val="Times New Roman"/>
        <family val="1"/>
      </rPr>
      <t>15h</t>
    </r>
    <r>
      <rPr>
        <sz val="11"/>
        <color indexed="8"/>
        <rFont val="Times New Roman"/>
        <family val="1"/>
      </rPr>
      <t xml:space="preserve"> ngày   </t>
    </r>
    <r>
      <rPr>
        <b/>
        <sz val="11"/>
        <color indexed="10"/>
        <rFont val="Times New Roman"/>
        <family val="1"/>
      </rPr>
      <t>25/6/2020</t>
    </r>
    <r>
      <rPr>
        <sz val="11"/>
        <color indexed="8"/>
        <rFont val="Times New Roman"/>
        <family val="1"/>
      </rPr>
      <t xml:space="preserve">   gồm file mềm và bản chụp có dấu đỏ. Sau khi nộp báo cáo, nếu trường có thay đổi về số phòng thi hoặc Điểm thi cần thông báo ngay cho đ/c Hà phòng QLT&amp;KĐCLGD  (ĐT: 0918650550)</t>
    </r>
  </si>
  <si>
    <t>Khóa thi ngày 17/7/2020</t>
  </si>
  <si>
    <t>Trước 15h ngày
25/6/2020</t>
  </si>
  <si>
    <t>5- Ngày báo cáo:</t>
  </si>
  <si>
    <t>6- Họ và tên 
người báo cáo:</t>
  </si>
  <si>
    <t>7- Chức vụ người
 báo cáo:</t>
  </si>
  <si>
    <t>8- Số điện thoại 
người báo cáo:</t>
  </si>
  <si>
    <t>NV1 
trừ chuyên và TT</t>
  </si>
  <si>
    <t>0101____</t>
  </si>
  <si>
    <t>Nguyễn Trãi - Ba Đình</t>
  </si>
  <si>
    <t>Anh 969, Pháp 10, Nhật 5, Hàn 1</t>
  </si>
  <si>
    <t>0102____</t>
  </si>
  <si>
    <t>Phạm Hồng Thái</t>
  </si>
  <si>
    <t>Anh 914, Pháp 6, Nhật 7, Hàn 1</t>
  </si>
  <si>
    <t>0103____</t>
  </si>
  <si>
    <t>Phan Đình Phùng</t>
  </si>
  <si>
    <t>Anh 1195, Pháp 20, Nhật 12, Hàn 4</t>
  </si>
  <si>
    <t>0201____</t>
  </si>
  <si>
    <t>Ba Vì</t>
  </si>
  <si>
    <t>Anh 637</t>
  </si>
  <si>
    <t>0202____</t>
  </si>
  <si>
    <t>Bất Bạt</t>
  </si>
  <si>
    <t>Anh 318</t>
  </si>
  <si>
    <t>0203____</t>
  </si>
  <si>
    <t>Minh Quang</t>
  </si>
  <si>
    <t>Anh 200</t>
  </si>
  <si>
    <t>0204____</t>
  </si>
  <si>
    <t>Ngô Quyền - Ba Vì</t>
  </si>
  <si>
    <t>Anh 822</t>
  </si>
  <si>
    <t>0205____</t>
  </si>
  <si>
    <t>Quảng Oai</t>
  </si>
  <si>
    <t>Anh 955</t>
  </si>
  <si>
    <t>0206____</t>
  </si>
  <si>
    <t>PT Dân tộc nội trú</t>
  </si>
  <si>
    <t>Anh 66</t>
  </si>
  <si>
    <t>0301____</t>
  </si>
  <si>
    <t>Nguyễn Thị Minh Khai</t>
  </si>
  <si>
    <t>Anh 1315, Pháp 2</t>
  </si>
  <si>
    <t>0302____</t>
  </si>
  <si>
    <t>Thượng Cát</t>
  </si>
  <si>
    <t>Anh 517</t>
  </si>
  <si>
    <t>0303____</t>
  </si>
  <si>
    <t>Xuân Đỉnh</t>
  </si>
  <si>
    <t>Anh 905, Pháp 4, Hàn 1</t>
  </si>
  <si>
    <t>0402____</t>
  </si>
  <si>
    <t>Cầu Giấy</t>
  </si>
  <si>
    <t>Anh 1163, Pháp 10, Nhật 5</t>
  </si>
  <si>
    <t>0403____</t>
  </si>
  <si>
    <t>Yên Hoà</t>
  </si>
  <si>
    <t>Anh 1671, Pháp 13, Đức 3, Nhật 5, Hàn 2</t>
  </si>
  <si>
    <t>0501____</t>
  </si>
  <si>
    <t>Chúc Động</t>
  </si>
  <si>
    <t>Anh 1186</t>
  </si>
  <si>
    <t>0502____</t>
  </si>
  <si>
    <t>Chương Mỹ A</t>
  </si>
  <si>
    <t>Anh 1029</t>
  </si>
  <si>
    <t>0503____</t>
  </si>
  <si>
    <t>Chương Mỹ B</t>
  </si>
  <si>
    <t>Anh 1010</t>
  </si>
  <si>
    <t>0504____</t>
  </si>
  <si>
    <t>Xuân Mai</t>
  </si>
  <si>
    <t>Anh 999</t>
  </si>
  <si>
    <t>0601____</t>
  </si>
  <si>
    <t>Đan Phượng</t>
  </si>
  <si>
    <t/>
  </si>
  <si>
    <t>Anh 732</t>
  </si>
  <si>
    <t>0602____</t>
  </si>
  <si>
    <t>Hồng Thái</t>
  </si>
  <si>
    <t>Anh 724</t>
  </si>
  <si>
    <t>0603____</t>
  </si>
  <si>
    <t>Tân Lập</t>
  </si>
  <si>
    <t>Anh 716</t>
  </si>
  <si>
    <t>0701____</t>
  </si>
  <si>
    <t>Bắc Thăng Long</t>
  </si>
  <si>
    <t>Anh 1000</t>
  </si>
  <si>
    <t>0702____</t>
  </si>
  <si>
    <t>Cổ Loa</t>
  </si>
  <si>
    <t>Anh 996</t>
  </si>
  <si>
    <t>0703____</t>
  </si>
  <si>
    <t>Đông Anh</t>
  </si>
  <si>
    <t>Anh 534</t>
  </si>
  <si>
    <t>0704____</t>
  </si>
  <si>
    <t>Liên Hà</t>
  </si>
  <si>
    <t>Anh 1146</t>
  </si>
  <si>
    <t>0705____</t>
  </si>
  <si>
    <t>Vân Nội</t>
  </si>
  <si>
    <t>Anh 986</t>
  </si>
  <si>
    <t>0801____</t>
  </si>
  <si>
    <t>Đống Đa</t>
  </si>
  <si>
    <t>Anh 1121, Pháp 4, Đức 1, Nhật 9</t>
  </si>
  <si>
    <t>0802____</t>
  </si>
  <si>
    <t>Kim Liên</t>
  </si>
  <si>
    <t>Anh 1469, Pháp 12, Đức 6, Nhật 51, Hàn 1</t>
  </si>
  <si>
    <t>0803____</t>
  </si>
  <si>
    <t>Lê Quý Đôn - Đống Đa</t>
  </si>
  <si>
    <t>Anh 1065, Pháp 12, Nhật 3</t>
  </si>
  <si>
    <t>0804____</t>
  </si>
  <si>
    <t>Quang Trung - Đống Đa</t>
  </si>
  <si>
    <t>Anh 899, Pháp 5, Nhật 1</t>
  </si>
  <si>
    <t>0901____</t>
  </si>
  <si>
    <t>Cao Bá Quát - Gia Lâm</t>
  </si>
  <si>
    <t>Anh 639</t>
  </si>
  <si>
    <t>0902____</t>
  </si>
  <si>
    <t>Dương Xá</t>
  </si>
  <si>
    <t>Anh 880, Đức 1</t>
  </si>
  <si>
    <t>0903____</t>
  </si>
  <si>
    <t>Nguyễn Văn Cừ</t>
  </si>
  <si>
    <t>Anh 1063</t>
  </si>
  <si>
    <t>0904____</t>
  </si>
  <si>
    <t>Yên Viên</t>
  </si>
  <si>
    <t>Anh 827</t>
  </si>
  <si>
    <t>1002____</t>
  </si>
  <si>
    <t>Lê Lợi - Hà Đông</t>
  </si>
  <si>
    <t>Anh 835</t>
  </si>
  <si>
    <t>1003____</t>
  </si>
  <si>
    <t>Lê Quý Đôn - Hà Đông</t>
  </si>
  <si>
    <t>Anh 1519, Pháp 2, Nhật 2</t>
  </si>
  <si>
    <t>1004____</t>
  </si>
  <si>
    <t>Quang Trung - Hà Đông</t>
  </si>
  <si>
    <t>Anh 1132</t>
  </si>
  <si>
    <t>1005____</t>
  </si>
  <si>
    <t>Trần Hưng Đạo - Hà Đông</t>
  </si>
  <si>
    <t>Anh 917</t>
  </si>
  <si>
    <t>1101____</t>
  </si>
  <si>
    <t>Đoàn Kết - Hai Bà Trưng</t>
  </si>
  <si>
    <t>Anh 774, Pháp 3, Đức 1, Nhật 5</t>
  </si>
  <si>
    <t>1102____</t>
  </si>
  <si>
    <t>Thăng Long</t>
  </si>
  <si>
    <t>Anh 1111, Pháp 4, Nhật 3</t>
  </si>
  <si>
    <t>1103____</t>
  </si>
  <si>
    <t>Trần Nhân Tông</t>
  </si>
  <si>
    <t>Anh 896, Pháp 13, Đức 1, Nhật 4</t>
  </si>
  <si>
    <t>1201____</t>
  </si>
  <si>
    <t>Hoài Đức A</t>
  </si>
  <si>
    <t>Anh 608</t>
  </si>
  <si>
    <t>1202____</t>
  </si>
  <si>
    <t>Hoài Đức B</t>
  </si>
  <si>
    <t>Anh 790, Pháp 2</t>
  </si>
  <si>
    <t>1203____</t>
  </si>
  <si>
    <t>Vạn Xuân - Hoài Đức</t>
  </si>
  <si>
    <t>Anh 715</t>
  </si>
  <si>
    <t>1204____</t>
  </si>
  <si>
    <t>Hoài Đức C</t>
  </si>
  <si>
    <t>Anh 743</t>
  </si>
  <si>
    <t>1301____</t>
  </si>
  <si>
    <t>Trần Phú - Hoàn Kiếm</t>
  </si>
  <si>
    <t>Anh 1146, Pháp 10, Nhật 6</t>
  </si>
  <si>
    <t>1302____</t>
  </si>
  <si>
    <t>Việt Đức</t>
  </si>
  <si>
    <t>Anh 1163, Pháp 19, Đức 62, Nhật 56, Hàn 3</t>
  </si>
  <si>
    <t>1401____</t>
  </si>
  <si>
    <t>Hoàng Văn Thụ</t>
  </si>
  <si>
    <t>Anh 830</t>
  </si>
  <si>
    <t>1402____</t>
  </si>
  <si>
    <t>Trương Định</t>
  </si>
  <si>
    <t>Anh 901, Pháp 1</t>
  </si>
  <si>
    <t>1403____</t>
  </si>
  <si>
    <t>Việt Nam-Ba Lan</t>
  </si>
  <si>
    <t>Anh 1018</t>
  </si>
  <si>
    <t>1501____</t>
  </si>
  <si>
    <t>Lý Thường Kiệt</t>
  </si>
  <si>
    <t>Anh 610</t>
  </si>
  <si>
    <t>1502____</t>
  </si>
  <si>
    <t>Nguyễn Gia Thiều</t>
  </si>
  <si>
    <t>Anh 1116, Nhật 1</t>
  </si>
  <si>
    <t>1503____</t>
  </si>
  <si>
    <t>Phúc Lợi</t>
  </si>
  <si>
    <t>Anh 504, Nhật 1</t>
  </si>
  <si>
    <t>1504____</t>
  </si>
  <si>
    <t>Thạch Bàn</t>
  </si>
  <si>
    <t>Anh 940</t>
  </si>
  <si>
    <t>1601____</t>
  </si>
  <si>
    <t>Mê Linh</t>
  </si>
  <si>
    <t>Anh 547</t>
  </si>
  <si>
    <t>1602____</t>
  </si>
  <si>
    <t>Quang Minh</t>
  </si>
  <si>
    <t>Anh 433, Pháp 1</t>
  </si>
  <si>
    <t>1603____</t>
  </si>
  <si>
    <t>Tiền Phong</t>
  </si>
  <si>
    <t>Anh 487</t>
  </si>
  <si>
    <t>1604____</t>
  </si>
  <si>
    <t>Tiến Thịnh</t>
  </si>
  <si>
    <t>Anh 418</t>
  </si>
  <si>
    <t>1605____</t>
  </si>
  <si>
    <t>Tự Lập</t>
  </si>
  <si>
    <t>Anh 332</t>
  </si>
  <si>
    <t>1606____</t>
  </si>
  <si>
    <t>Yên Lãng</t>
  </si>
  <si>
    <t>Anh 548</t>
  </si>
  <si>
    <t>1701____</t>
  </si>
  <si>
    <t>Hợp Thanh</t>
  </si>
  <si>
    <t>Anh 512</t>
  </si>
  <si>
    <t>1702____</t>
  </si>
  <si>
    <t>Mỹ Đức A</t>
  </si>
  <si>
    <t>Anh 808</t>
  </si>
  <si>
    <t>1703____</t>
  </si>
  <si>
    <t>Mỹ Đức B</t>
  </si>
  <si>
    <t>Anh 796</t>
  </si>
  <si>
    <t>1704____</t>
  </si>
  <si>
    <t>Mỹ Đức C</t>
  </si>
  <si>
    <t>Anh 463</t>
  </si>
  <si>
    <t>1801____</t>
  </si>
  <si>
    <t>Đại Mỗ</t>
  </si>
  <si>
    <t>Anh 559, Nhật 1</t>
  </si>
  <si>
    <t>1802____</t>
  </si>
  <si>
    <t>Trung Văn</t>
  </si>
  <si>
    <t>Anh 645, Pháp 2, Nhật 3</t>
  </si>
  <si>
    <t>1803____</t>
  </si>
  <si>
    <t>Xuân Phương</t>
  </si>
  <si>
    <t>Anh 685, Pháp 4</t>
  </si>
  <si>
    <t>1901____</t>
  </si>
  <si>
    <t>Đồng Quan</t>
  </si>
  <si>
    <t>Anh 643</t>
  </si>
  <si>
    <t>1902____</t>
  </si>
  <si>
    <t>Phú Xuyên A</t>
  </si>
  <si>
    <t>Anh 806</t>
  </si>
  <si>
    <t>1903____</t>
  </si>
  <si>
    <t>Phú Xuyên B</t>
  </si>
  <si>
    <t>Anh 655</t>
  </si>
  <si>
    <t>1904____</t>
  </si>
  <si>
    <t>Tân Dân</t>
  </si>
  <si>
    <t>Anh 612</t>
  </si>
  <si>
    <t>2001____</t>
  </si>
  <si>
    <t>Ngọc Tảo</t>
  </si>
  <si>
    <t>Anh 849</t>
  </si>
  <si>
    <t>2002____</t>
  </si>
  <si>
    <t>Phúc Thọ</t>
  </si>
  <si>
    <t>Anh 817</t>
  </si>
  <si>
    <t>2003____</t>
  </si>
  <si>
    <t>Vân Cốc</t>
  </si>
  <si>
    <t>Anh 529</t>
  </si>
  <si>
    <t>2101____</t>
  </si>
  <si>
    <t>Cao Bá Quát - Quốc Oai</t>
  </si>
  <si>
    <t>Anh 677</t>
  </si>
  <si>
    <t>2102____</t>
  </si>
  <si>
    <t>Minh Khai</t>
  </si>
  <si>
    <t>Anh 1021</t>
  </si>
  <si>
    <t>2103____</t>
  </si>
  <si>
    <t>Quốc Oai</t>
  </si>
  <si>
    <t>Anh 867</t>
  </si>
  <si>
    <t>2104____</t>
  </si>
  <si>
    <t>Phan Huy Chú - Quốc Oai</t>
  </si>
  <si>
    <t>Anh 831, Pháp 1</t>
  </si>
  <si>
    <t>2201____</t>
  </si>
  <si>
    <t>Đa Phúc</t>
  </si>
  <si>
    <t>Anh 741</t>
  </si>
  <si>
    <t>2202____</t>
  </si>
  <si>
    <t>Kim Anh</t>
  </si>
  <si>
    <t>Anh 660</t>
  </si>
  <si>
    <t>2203____</t>
  </si>
  <si>
    <t>Minh Phú</t>
  </si>
  <si>
    <t>Anh 564</t>
  </si>
  <si>
    <t>2204____</t>
  </si>
  <si>
    <t>Sóc Sơn</t>
  </si>
  <si>
    <t>Anh 812</t>
  </si>
  <si>
    <t>2205____</t>
  </si>
  <si>
    <t>Trung Giã</t>
  </si>
  <si>
    <t>Anh 705</t>
  </si>
  <si>
    <t>2206____</t>
  </si>
  <si>
    <t>Xuân Giang</t>
  </si>
  <si>
    <t>2302____</t>
  </si>
  <si>
    <t>Tùng Thiện</t>
  </si>
  <si>
    <t>Anh 915</t>
  </si>
  <si>
    <t>2303____</t>
  </si>
  <si>
    <t>Xuân Khanh</t>
  </si>
  <si>
    <t>Anh 362</t>
  </si>
  <si>
    <t>2402____</t>
  </si>
  <si>
    <t>Tây Hồ</t>
  </si>
  <si>
    <t>Anh 942, Pháp 1, Đức 1, Nhật 5</t>
  </si>
  <si>
    <t>2501____</t>
  </si>
  <si>
    <t>Bắc Lương Sơn</t>
  </si>
  <si>
    <t>Anh 352</t>
  </si>
  <si>
    <t>2502____</t>
  </si>
  <si>
    <t>Hai Bà Trưng - Thạch Thất</t>
  </si>
  <si>
    <t>Anh 1023</t>
  </si>
  <si>
    <t>2503____</t>
  </si>
  <si>
    <t>Phùng Khắc Khoan - Thạch Thất</t>
  </si>
  <si>
    <t>Anh 1015</t>
  </si>
  <si>
    <t>2504____</t>
  </si>
  <si>
    <t>Thạch Thất</t>
  </si>
  <si>
    <t>Anh 834</t>
  </si>
  <si>
    <t>2601____</t>
  </si>
  <si>
    <t>Nguyễn Du - Thanh Oai</t>
  </si>
  <si>
    <t>Anh 853</t>
  </si>
  <si>
    <t>2602____</t>
  </si>
  <si>
    <t>Thanh Oai A</t>
  </si>
  <si>
    <t>Anh 703</t>
  </si>
  <si>
    <t>2603____</t>
  </si>
  <si>
    <t>Thanh Oai B</t>
  </si>
  <si>
    <t>2701____</t>
  </si>
  <si>
    <t>Ngọc Hồi</t>
  </si>
  <si>
    <t>Anh 474</t>
  </si>
  <si>
    <t>2702____</t>
  </si>
  <si>
    <t>Ngô Thì Nhậm</t>
  </si>
  <si>
    <t>Anh 598</t>
  </si>
  <si>
    <t>2703____</t>
  </si>
  <si>
    <t>Đông Mỹ</t>
  </si>
  <si>
    <t>Anh 476</t>
  </si>
  <si>
    <t>2704____</t>
  </si>
  <si>
    <t>Nguyễn Quốc Trinh</t>
  </si>
  <si>
    <t>Anh 401</t>
  </si>
  <si>
    <t>2801____</t>
  </si>
  <si>
    <t>Nhân Chính</t>
  </si>
  <si>
    <t>Anh 1265, Pháp 8, Nhật 1</t>
  </si>
  <si>
    <t>2802____</t>
  </si>
  <si>
    <t>Trần Hưng Đạo - Thanh Xuân</t>
  </si>
  <si>
    <t>Anh 751, Pháp 1</t>
  </si>
  <si>
    <t>2803____</t>
  </si>
  <si>
    <t>Khương Đình</t>
  </si>
  <si>
    <t>Anh 427</t>
  </si>
  <si>
    <t>2901____</t>
  </si>
  <si>
    <t>Lý Tử Tấn</t>
  </si>
  <si>
    <t>Anh 504</t>
  </si>
  <si>
    <t>2902____</t>
  </si>
  <si>
    <t>Nguyễn Trãi - Thường Tín</t>
  </si>
  <si>
    <t>Anh 717, Pháp 1</t>
  </si>
  <si>
    <t>2903____</t>
  </si>
  <si>
    <t>Tô Hiệu - Thường Tín</t>
  </si>
  <si>
    <t>Anh 713</t>
  </si>
  <si>
    <t>2904____</t>
  </si>
  <si>
    <t>Thường Tín</t>
  </si>
  <si>
    <t>Anh 779</t>
  </si>
  <si>
    <t>2905____</t>
  </si>
  <si>
    <t>Vân Tảo</t>
  </si>
  <si>
    <t>Anh 760</t>
  </si>
  <si>
    <t>3001____</t>
  </si>
  <si>
    <t>Đại Cường</t>
  </si>
  <si>
    <t>Anh 232</t>
  </si>
  <si>
    <t>3002____</t>
  </si>
  <si>
    <t>Lưu Hoàng</t>
  </si>
  <si>
    <t>Anh 291</t>
  </si>
  <si>
    <t>3003____</t>
  </si>
  <si>
    <t>Trần Đăng Ninh</t>
  </si>
  <si>
    <t>Anh 618</t>
  </si>
  <si>
    <t>3004____</t>
  </si>
  <si>
    <t>Anh 668</t>
  </si>
  <si>
    <t>3005____</t>
  </si>
  <si>
    <t>Anh 422</t>
  </si>
  <si>
    <t>2- Tên trường THPT:</t>
  </si>
  <si>
    <t>Ngoại ngữ</t>
  </si>
  <si>
    <r>
      <rPr>
        <b/>
        <sz val="11"/>
        <color indexed="10"/>
        <rFont val="Times New Roman"/>
        <family val="1"/>
      </rPr>
      <t>Lưu ý: Đọc kỹ các nội dung hướng dẫn trước khi thực hiện; Nếu có vướng mắc báo cáo với Hiệu trưởng xin ý kiến phòng QLT (0248253743)</t>
    </r>
    <r>
      <rPr>
        <sz val="11"/>
        <color indexed="8"/>
        <rFont val="Times New Roman"/>
        <family val="1"/>
      </rPr>
      <t xml:space="preserve">
- Font chữ sử dụng font Unicode. Nhập trực tiếp vào file mẫu. Chọn Mã trường tương ứng. Chỉ nhập dữ liệu vào ô có </t>
    </r>
    <r>
      <rPr>
        <b/>
        <sz val="11"/>
        <color indexed="40"/>
        <rFont val="Times New Roman"/>
        <family val="1"/>
      </rPr>
      <t>mầu xanh</t>
    </r>
    <r>
      <rPr>
        <sz val="11"/>
        <color indexed="8"/>
        <rFont val="Times New Roman"/>
        <family val="1"/>
      </rPr>
      <t>. Không thay đổi cấu trúc file.
- Số phòng thi giữa các Điểm coi thi trong cụm không được quá chênh lệch nhau; mỗi Điểm thi có ít nhất 12 phòng thi.</t>
    </r>
  </si>
  <si>
    <t>Ứng Hòa A</t>
  </si>
  <si>
    <t>Ứng Hòa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</si>
</sst>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đ_-;\-* #,##0.00\ _đ_-;_-* &quot;-&quot;??\ _đ_-;_-@_-"/>
    <numFmt numFmtId="165" formatCode="_-* #,##0\ _đ_-;\-* #,##0\ _đ_-;_-* &quot;-&quot;??\ _đ_-;_-@_-"/>
    <numFmt numFmtId="166" formatCode="_ * #,##0_)_®_ ;_ * \(#,##0\)_®_ ;_ * &quot;-&quot;??_)_®_ ;_ @_ "/>
  </numFmts>
  <fonts count="33" x14ac:knownFonts="1">
    <font>
      <sz val="11"/>
      <name val=".VnTime"/>
    </font>
    <font>
      <sz val="11"/>
      <name val=".VnTime"/>
    </font>
    <font>
      <sz val="14"/>
      <name val="Times New Roman"/>
      <family val="1"/>
    </font>
    <font>
      <sz val="11"/>
      <name val="Times New Roman"/>
      <family val="1"/>
    </font>
    <font>
      <b/>
      <sz val="13"/>
      <name val="Times New Roman"/>
      <family val="1"/>
    </font>
    <font>
      <b/>
      <sz val="14"/>
      <name val="Times New Roman"/>
      <family val="1"/>
    </font>
    <font>
      <b/>
      <sz val="9"/>
      <name val="Times New Roman"/>
      <family val="1"/>
    </font>
    <font>
      <b/>
      <sz val="10"/>
      <name val="Times New Roman"/>
      <family val="1"/>
    </font>
    <font>
      <sz val="10"/>
      <name val="Times New Roman"/>
      <family val="1"/>
    </font>
    <font>
      <b/>
      <sz val="8"/>
      <name val="Times New Roman"/>
      <family val="1"/>
    </font>
    <font>
      <sz val="9"/>
      <name val="Times New Roman"/>
      <family val="1"/>
    </font>
    <font>
      <b/>
      <sz val="11"/>
      <name val="Times New Roman"/>
      <family val="1"/>
    </font>
    <font>
      <b/>
      <sz val="12"/>
      <name val="Times New Roman"/>
      <family val="1"/>
    </font>
    <font>
      <b/>
      <sz val="11"/>
      <color indexed="10"/>
      <name val="Times New Roman"/>
      <family val="1"/>
    </font>
    <font>
      <i/>
      <sz val="11"/>
      <color indexed="10"/>
      <name val="Times New Roman"/>
      <family val="1"/>
    </font>
    <font>
      <b/>
      <sz val="9"/>
      <color indexed="81"/>
      <name val="Tahoma"/>
      <family val="2"/>
    </font>
    <font>
      <b/>
      <i/>
      <sz val="9"/>
      <name val="Times New Roman"/>
      <family val="1"/>
    </font>
    <font>
      <b/>
      <i/>
      <sz val="10"/>
      <name val="Times New Roman"/>
      <family val="1"/>
    </font>
    <font>
      <sz val="11"/>
      <color indexed="8"/>
      <name val="Times New Roman"/>
      <family val="1"/>
    </font>
    <font>
      <b/>
      <sz val="11"/>
      <color indexed="40"/>
      <name val="Times New Roman"/>
      <family val="1"/>
    </font>
    <font>
      <sz val="8"/>
      <name val="Times New Roman"/>
      <family val="1"/>
    </font>
    <font>
      <i/>
      <sz val="13"/>
      <name val="Times New Roman"/>
      <family val="1"/>
    </font>
    <font>
      <b/>
      <sz val="11"/>
      <color indexed="56"/>
      <name val="Times New Roman"/>
      <family val="1"/>
    </font>
    <font>
      <sz val="13"/>
      <color rgb="FFFF0000"/>
      <name val="Times New Roman"/>
      <family val="1"/>
    </font>
    <font>
      <b/>
      <sz val="13"/>
      <color rgb="FFFF0000"/>
      <name val="Times New Roman"/>
      <family val="1"/>
    </font>
    <font>
      <b/>
      <i/>
      <sz val="11"/>
      <color rgb="FFFF0000"/>
      <name val="Times New Roman"/>
      <family val="1"/>
    </font>
    <font>
      <sz val="11"/>
      <color rgb="FFFF0000"/>
      <name val="Times New Roman"/>
      <family val="1"/>
    </font>
    <font>
      <b/>
      <sz val="11"/>
      <color rgb="FFFF0000"/>
      <name val="Times New Roman"/>
      <family val="1"/>
    </font>
    <font>
      <sz val="11"/>
      <color theme="1"/>
      <name val="Times New Roman"/>
      <family val="1"/>
    </font>
    <font>
      <sz val="11"/>
      <color rgb="FF7030A0"/>
      <name val="Times New Roman"/>
      <family val="1"/>
    </font>
    <font>
      <b/>
      <sz val="13"/>
      <color theme="8" tint="-0.499984740745262"/>
      <name val="Times New Roman"/>
      <family val="1"/>
    </font>
    <font>
      <b/>
      <sz val="11"/>
      <color theme="1"/>
      <name val="Times New Roman"/>
      <family val="1"/>
    </font>
    <font>
      <b/>
      <sz val="14"/>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3" fillId="0" borderId="0" xfId="0" applyFont="1" applyFill="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2" xfId="0" applyFont="1" applyBorder="1" applyAlignment="1">
      <alignment horizontal="center"/>
    </xf>
    <xf numFmtId="0" fontId="8" fillId="0" borderId="2" xfId="0" applyFont="1" applyBorder="1"/>
    <xf numFmtId="165" fontId="8" fillId="0" borderId="2" xfId="1" applyNumberFormat="1" applyFont="1" applyBorder="1"/>
    <xf numFmtId="166" fontId="7" fillId="2" borderId="2" xfId="1" applyNumberFormat="1" applyFont="1" applyFill="1" applyBorder="1" applyAlignment="1">
      <alignment horizontal="justify" vertical="center"/>
    </xf>
    <xf numFmtId="0" fontId="7" fillId="0" borderId="2" xfId="0" applyFont="1" applyFill="1" applyBorder="1" applyAlignment="1">
      <alignment horizontal="center" vertical="center"/>
    </xf>
    <xf numFmtId="166" fontId="7" fillId="3" borderId="2" xfId="0" applyNumberFormat="1" applyFont="1" applyFill="1" applyBorder="1" applyAlignment="1">
      <alignment horizontal="center" vertical="center"/>
    </xf>
    <xf numFmtId="166" fontId="7" fillId="0" borderId="2" xfId="0" applyNumberFormat="1" applyFont="1" applyFill="1" applyBorder="1" applyAlignment="1">
      <alignment horizontal="center" vertical="center"/>
    </xf>
    <xf numFmtId="0" fontId="8" fillId="0" borderId="0" xfId="0" applyFont="1" applyFill="1" applyAlignment="1">
      <alignment vertical="center"/>
    </xf>
    <xf numFmtId="0" fontId="3" fillId="0" borderId="0" xfId="0" applyFont="1" applyFill="1" applyAlignment="1">
      <alignment horizontal="center" vertical="center"/>
    </xf>
    <xf numFmtId="0" fontId="10" fillId="0" borderId="0" xfId="0" applyFont="1" applyFill="1" applyAlignment="1">
      <alignment horizontal="center" vertical="center"/>
    </xf>
    <xf numFmtId="0" fontId="3" fillId="0" borderId="0" xfId="0" applyFont="1" applyAlignment="1">
      <alignment horizontal="centerContinuous" vertical="justify"/>
    </xf>
    <xf numFmtId="0" fontId="3" fillId="0" borderId="0" xfId="0" applyFont="1"/>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xf>
    <xf numFmtId="0" fontId="23" fillId="4" borderId="2" xfId="0" applyFont="1" applyFill="1" applyBorder="1" applyAlignment="1" applyProtection="1">
      <alignment horizontal="center" vertical="center"/>
      <protection locked="0"/>
    </xf>
    <xf numFmtId="49" fontId="23" fillId="4" borderId="2" xfId="0" applyNumberFormat="1"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3" fillId="4" borderId="2" xfId="0" applyFont="1" applyFill="1" applyBorder="1" applyProtection="1">
      <protection locked="0"/>
    </xf>
    <xf numFmtId="0" fontId="24" fillId="5" borderId="2" xfId="0" applyFont="1" applyFill="1" applyBorder="1" applyAlignment="1">
      <alignment horizontal="center" vertical="center"/>
    </xf>
    <xf numFmtId="0" fontId="23" fillId="4" borderId="2" xfId="0" applyFont="1" applyFill="1" applyBorder="1" applyAlignment="1" applyProtection="1">
      <alignment shrinkToFit="1"/>
      <protection locked="0"/>
    </xf>
    <xf numFmtId="0" fontId="3" fillId="0" borderId="0" xfId="0" applyFont="1" applyAlignment="1">
      <alignment horizontal="right"/>
    </xf>
    <xf numFmtId="0" fontId="4" fillId="4" borderId="2" xfId="0" applyFont="1" applyFill="1" applyBorder="1" applyProtection="1">
      <protection locked="0"/>
    </xf>
    <xf numFmtId="166" fontId="8" fillId="0" borderId="0" xfId="0" applyNumberFormat="1" applyFont="1" applyFill="1" applyAlignment="1">
      <alignment vertical="center"/>
    </xf>
    <xf numFmtId="164" fontId="8" fillId="0" borderId="0" xfId="1" applyFont="1" applyFill="1" applyAlignment="1">
      <alignment vertical="center"/>
    </xf>
    <xf numFmtId="0" fontId="7"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166" fontId="7" fillId="2" borderId="2" xfId="0" applyNumberFormat="1" applyFont="1" applyFill="1" applyBorder="1" applyAlignment="1">
      <alignment horizontal="center" vertical="center"/>
    </xf>
    <xf numFmtId="0" fontId="20" fillId="6" borderId="0" xfId="0" applyFont="1" applyFill="1"/>
    <xf numFmtId="14" fontId="3" fillId="0" borderId="0" xfId="0" quotePrefix="1" applyNumberFormat="1" applyFont="1" applyFill="1" applyAlignment="1">
      <alignment vertical="center"/>
    </xf>
    <xf numFmtId="0" fontId="3" fillId="0" borderId="0" xfId="0" quotePrefix="1" applyFont="1"/>
    <xf numFmtId="0" fontId="25" fillId="0" borderId="0" xfId="0" quotePrefix="1" applyFont="1"/>
    <xf numFmtId="0" fontId="25" fillId="0" borderId="0" xfId="0" applyFont="1"/>
    <xf numFmtId="0" fontId="4" fillId="0" borderId="0" xfId="0" applyFont="1" applyAlignment="1">
      <alignment horizontal="center"/>
    </xf>
    <xf numFmtId="0" fontId="21" fillId="0" borderId="0" xfId="0" quotePrefix="1" applyFont="1" applyAlignment="1">
      <alignment horizontal="center"/>
    </xf>
    <xf numFmtId="0" fontId="3" fillId="7" borderId="0" xfId="0" applyFont="1" applyFill="1"/>
    <xf numFmtId="0" fontId="24" fillId="4" borderId="2" xfId="0" applyFont="1" applyFill="1" applyBorder="1" applyAlignment="1" applyProtection="1">
      <alignment horizontal="center" vertical="center" wrapText="1"/>
    </xf>
    <xf numFmtId="0" fontId="26" fillId="0" borderId="0" xfId="0" applyFont="1" applyAlignment="1" applyProtection="1">
      <alignment vertical="center"/>
      <protection hidden="1"/>
    </xf>
    <xf numFmtId="0" fontId="26" fillId="0" borderId="0" xfId="0" applyFont="1" applyProtection="1">
      <protection hidden="1"/>
    </xf>
    <xf numFmtId="0" fontId="26" fillId="0" borderId="0" xfId="0" applyFont="1" applyAlignment="1" applyProtection="1">
      <alignment wrapText="1"/>
      <protection hidden="1"/>
    </xf>
    <xf numFmtId="0" fontId="3" fillId="0" borderId="0" xfId="0" applyFont="1" applyProtection="1">
      <protection hidden="1"/>
    </xf>
    <xf numFmtId="0" fontId="20" fillId="0" borderId="2" xfId="0" applyNumberFormat="1" applyFont="1" applyBorder="1" applyAlignment="1">
      <alignment shrinkToFit="1"/>
    </xf>
    <xf numFmtId="0" fontId="20" fillId="2" borderId="2" xfId="0" applyNumberFormat="1" applyFont="1" applyFill="1" applyBorder="1" applyAlignment="1">
      <alignment shrinkToFit="1"/>
    </xf>
    <xf numFmtId="49" fontId="23" fillId="4" borderId="2" xfId="0" applyNumberFormat="1" applyFont="1" applyFill="1" applyBorder="1" applyProtection="1">
      <protection locked="0"/>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32" fillId="0"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3" fillId="0" borderId="0" xfId="0" applyFont="1" applyAlignment="1">
      <alignment horizontal="center" wrapText="1"/>
    </xf>
    <xf numFmtId="0" fontId="29" fillId="0" borderId="7" xfId="0" applyFont="1" applyBorder="1" applyAlignment="1">
      <alignment horizontal="left" wrapText="1"/>
    </xf>
    <xf numFmtId="0" fontId="24" fillId="5" borderId="3"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8" xfId="0" applyFont="1" applyFill="1" applyBorder="1" applyAlignment="1">
      <alignment horizontal="center" vertical="center"/>
    </xf>
    <xf numFmtId="0" fontId="28" fillId="5" borderId="0" xfId="0" applyFont="1" applyFill="1" applyBorder="1" applyAlignment="1" applyProtection="1">
      <alignment horizontal="left" vertical="justify" wrapText="1"/>
      <protection hidden="1"/>
    </xf>
    <xf numFmtId="0" fontId="12" fillId="0" borderId="0" xfId="0" applyFont="1" applyAlignment="1">
      <alignment horizontal="center"/>
    </xf>
    <xf numFmtId="0" fontId="5" fillId="0" borderId="0" xfId="0" applyFont="1" applyAlignment="1">
      <alignment horizontal="center"/>
    </xf>
    <xf numFmtId="0" fontId="30" fillId="0" borderId="0" xfId="0" applyFont="1" applyAlignment="1">
      <alignment horizontal="center"/>
    </xf>
    <xf numFmtId="0" fontId="3" fillId="0" borderId="0" xfId="0" applyFont="1" applyAlignment="1">
      <alignment horizontal="right"/>
    </xf>
    <xf numFmtId="0" fontId="25" fillId="0" borderId="0" xfId="0" quotePrefix="1" applyFont="1" applyAlignment="1">
      <alignment horizontal="center"/>
    </xf>
    <xf numFmtId="0" fontId="27" fillId="5" borderId="0" xfId="0" applyFont="1" applyFill="1" applyBorder="1" applyAlignment="1" applyProtection="1">
      <alignment horizontal="left" vertical="justify" wrapText="1"/>
      <protection hidden="1"/>
    </xf>
    <xf numFmtId="0" fontId="28" fillId="5" borderId="0" xfId="0" quotePrefix="1" applyFont="1" applyFill="1" applyBorder="1" applyAlignment="1" applyProtection="1">
      <alignment horizontal="left" vertical="justify" wrapText="1"/>
      <protection hidden="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36"/>
  <sheetViews>
    <sheetView showGridLines="0" tabSelected="1" workbookViewId="0">
      <pane xSplit="1" ySplit="6" topLeftCell="B7" activePane="bottomRight" state="frozen"/>
      <selection sqref="A1:J1"/>
      <selection pane="topRight" sqref="A1:J1"/>
      <selection pane="bottomLeft" sqref="A1:J1"/>
      <selection pane="bottomRight" sqref="A1:L1"/>
    </sheetView>
  </sheetViews>
  <sheetFormatPr defaultColWidth="0" defaultRowHeight="15" zeroHeight="1" x14ac:dyDescent="0.2"/>
  <cols>
    <col min="1" max="1" width="6.75" style="15" bestFit="1" customWidth="1"/>
    <col min="2" max="2" width="22.875" style="1" customWidth="1"/>
    <col min="3" max="3" width="7.5" style="15" bestFit="1" customWidth="1"/>
    <col min="4" max="5" width="8.375" style="15" bestFit="1" customWidth="1"/>
    <col min="6" max="6" width="7.125" style="15" bestFit="1" customWidth="1"/>
    <col min="7" max="9" width="7.125" style="15" customWidth="1"/>
    <col min="10" max="10" width="8.125" style="15" customWidth="1"/>
    <col min="11" max="11" width="9" style="1" customWidth="1"/>
    <col min="12" max="12" width="24.125" style="16" customWidth="1"/>
    <col min="13" max="16384" width="0" style="1" hidden="1"/>
  </cols>
  <sheetData>
    <row r="1" spans="1:23" ht="24" customHeight="1" x14ac:dyDescent="0.2">
      <c r="A1" s="53" t="s">
        <v>84</v>
      </c>
      <c r="B1" s="53"/>
      <c r="C1" s="53"/>
      <c r="D1" s="53"/>
      <c r="E1" s="53"/>
      <c r="F1" s="53"/>
      <c r="G1" s="53"/>
      <c r="H1" s="53"/>
      <c r="I1" s="53"/>
      <c r="J1" s="53"/>
      <c r="K1" s="53"/>
      <c r="L1" s="53"/>
      <c r="N1" s="1">
        <v>24</v>
      </c>
    </row>
    <row r="2" spans="1:23" ht="19.5" customHeight="1" x14ac:dyDescent="0.2">
      <c r="A2" s="54" t="s">
        <v>2</v>
      </c>
      <c r="B2" s="54"/>
      <c r="C2" s="54"/>
      <c r="D2" s="54"/>
      <c r="E2" s="54"/>
      <c r="F2" s="54"/>
      <c r="G2" s="54"/>
      <c r="H2" s="54"/>
      <c r="I2" s="54"/>
      <c r="J2" s="54"/>
      <c r="K2" s="54"/>
      <c r="L2" s="54"/>
      <c r="U2" s="38" t="s">
        <v>69</v>
      </c>
      <c r="W2" s="1" t="s">
        <v>17</v>
      </c>
    </row>
    <row r="3" spans="1:23" ht="18.75" x14ac:dyDescent="0.2">
      <c r="A3" s="56" t="s">
        <v>81</v>
      </c>
      <c r="B3" s="56"/>
      <c r="C3" s="56"/>
      <c r="D3" s="56"/>
      <c r="E3" s="56"/>
      <c r="F3" s="56"/>
      <c r="G3" s="56"/>
      <c r="H3" s="56"/>
      <c r="I3" s="56"/>
      <c r="J3" s="56"/>
      <c r="K3" s="56"/>
      <c r="L3" s="56"/>
      <c r="U3" s="38" t="s">
        <v>70</v>
      </c>
      <c r="W3" s="1" t="s">
        <v>18</v>
      </c>
    </row>
    <row r="4" spans="1:23" ht="9.75" customHeight="1" x14ac:dyDescent="0.2">
      <c r="A4" s="2"/>
      <c r="B4" s="2"/>
      <c r="C4" s="2"/>
      <c r="D4" s="2"/>
      <c r="E4" s="2"/>
      <c r="F4" s="2"/>
      <c r="G4" s="2"/>
      <c r="H4" s="2"/>
      <c r="I4" s="2"/>
      <c r="J4" s="2"/>
      <c r="K4" s="2"/>
      <c r="L4" s="3"/>
      <c r="U4" s="38" t="s">
        <v>71</v>
      </c>
      <c r="W4" s="1" t="s">
        <v>19</v>
      </c>
    </row>
    <row r="5" spans="1:23" s="5" customFormat="1" ht="27" customHeight="1" x14ac:dyDescent="0.2">
      <c r="A5" s="55" t="s">
        <v>3</v>
      </c>
      <c r="B5" s="59" t="s">
        <v>4</v>
      </c>
      <c r="C5" s="57" t="s">
        <v>5</v>
      </c>
      <c r="D5" s="59" t="s">
        <v>6</v>
      </c>
      <c r="E5" s="59"/>
      <c r="F5" s="59"/>
      <c r="G5" s="60" t="s">
        <v>65</v>
      </c>
      <c r="H5" s="61"/>
      <c r="I5" s="55" t="s">
        <v>8</v>
      </c>
      <c r="J5" s="55" t="s">
        <v>92</v>
      </c>
      <c r="K5" s="55" t="s">
        <v>9</v>
      </c>
      <c r="L5" s="55" t="s">
        <v>424</v>
      </c>
      <c r="U5" s="38" t="s">
        <v>72</v>
      </c>
      <c r="W5" s="5" t="s">
        <v>20</v>
      </c>
    </row>
    <row r="6" spans="1:23" s="6" customFormat="1" ht="40.5" customHeight="1" x14ac:dyDescent="0.2">
      <c r="A6" s="55"/>
      <c r="B6" s="59"/>
      <c r="C6" s="58"/>
      <c r="D6" s="4" t="s">
        <v>0</v>
      </c>
      <c r="E6" s="4" t="s">
        <v>1</v>
      </c>
      <c r="F6" s="4" t="s">
        <v>7</v>
      </c>
      <c r="G6" s="34" t="s">
        <v>66</v>
      </c>
      <c r="H6" s="35" t="s">
        <v>67</v>
      </c>
      <c r="I6" s="55"/>
      <c r="J6" s="55"/>
      <c r="K6" s="55"/>
      <c r="L6" s="55"/>
      <c r="U6" s="38" t="s">
        <v>73</v>
      </c>
      <c r="W6" s="6" t="s">
        <v>21</v>
      </c>
    </row>
    <row r="7" spans="1:23" s="14" customFormat="1" ht="18" customHeight="1" x14ac:dyDescent="0.2">
      <c r="A7" s="7" t="s">
        <v>93</v>
      </c>
      <c r="B7" s="8" t="s">
        <v>94</v>
      </c>
      <c r="C7" s="7">
        <v>640</v>
      </c>
      <c r="D7" s="9">
        <v>988</v>
      </c>
      <c r="E7" s="9">
        <v>1279</v>
      </c>
      <c r="F7" s="10">
        <v>2267</v>
      </c>
      <c r="G7" s="10">
        <v>3</v>
      </c>
      <c r="H7" s="10">
        <v>3</v>
      </c>
      <c r="I7" s="11">
        <v>68</v>
      </c>
      <c r="J7" s="12">
        <v>917</v>
      </c>
      <c r="K7" s="13">
        <v>39</v>
      </c>
      <c r="L7" s="50" t="s">
        <v>95</v>
      </c>
      <c r="M7" s="33">
        <f>INT(J7/$N$1)</f>
        <v>38</v>
      </c>
      <c r="N7" s="32">
        <f>MOD(J7,$N$1)</f>
        <v>5</v>
      </c>
      <c r="U7" s="1"/>
      <c r="W7" s="14" t="s">
        <v>22</v>
      </c>
    </row>
    <row r="8" spans="1:23" s="14" customFormat="1" ht="18" customHeight="1" x14ac:dyDescent="0.2">
      <c r="A8" s="7" t="s">
        <v>96</v>
      </c>
      <c r="B8" s="8" t="s">
        <v>97</v>
      </c>
      <c r="C8" s="7">
        <v>585</v>
      </c>
      <c r="D8" s="9">
        <v>929</v>
      </c>
      <c r="E8" s="9">
        <v>622</v>
      </c>
      <c r="F8" s="10">
        <v>1551</v>
      </c>
      <c r="G8" s="10">
        <v>1</v>
      </c>
      <c r="H8" s="10">
        <v>1</v>
      </c>
      <c r="I8" s="11">
        <v>168</v>
      </c>
      <c r="J8" s="12">
        <v>760</v>
      </c>
      <c r="K8" s="13">
        <v>32</v>
      </c>
      <c r="L8" s="50" t="s">
        <v>98</v>
      </c>
      <c r="M8" s="33">
        <f t="shared" ref="M8:M17" si="0">INT(J8/$N$1)</f>
        <v>31</v>
      </c>
      <c r="N8" s="32">
        <f t="shared" ref="N8:N17" si="1">MOD(J8,$N$1)</f>
        <v>16</v>
      </c>
      <c r="U8" s="1"/>
      <c r="W8" s="14" t="s">
        <v>23</v>
      </c>
    </row>
    <row r="9" spans="1:23" s="14" customFormat="1" ht="18" customHeight="1" x14ac:dyDescent="0.2">
      <c r="A9" s="7" t="s">
        <v>99</v>
      </c>
      <c r="B9" s="8" t="s">
        <v>100</v>
      </c>
      <c r="C9" s="7">
        <v>600</v>
      </c>
      <c r="D9" s="9">
        <v>1237</v>
      </c>
      <c r="E9" s="9">
        <v>136</v>
      </c>
      <c r="F9" s="10">
        <v>1373</v>
      </c>
      <c r="G9" s="10">
        <v>6</v>
      </c>
      <c r="H9" s="10">
        <v>6</v>
      </c>
      <c r="I9" s="11">
        <v>514</v>
      </c>
      <c r="J9" s="12">
        <v>717</v>
      </c>
      <c r="K9" s="13">
        <v>30</v>
      </c>
      <c r="L9" s="50" t="s">
        <v>101</v>
      </c>
      <c r="M9" s="33">
        <f t="shared" si="0"/>
        <v>29</v>
      </c>
      <c r="N9" s="32">
        <f t="shared" si="1"/>
        <v>21</v>
      </c>
      <c r="U9" s="1"/>
    </row>
    <row r="10" spans="1:23" s="14" customFormat="1" ht="18" customHeight="1" x14ac:dyDescent="0.2">
      <c r="A10" s="7" t="s">
        <v>102</v>
      </c>
      <c r="B10" s="8" t="s">
        <v>103</v>
      </c>
      <c r="C10" s="7">
        <v>546</v>
      </c>
      <c r="D10" s="9">
        <v>638</v>
      </c>
      <c r="E10" s="9">
        <v>848</v>
      </c>
      <c r="F10" s="10">
        <v>1486</v>
      </c>
      <c r="G10" s="10">
        <v>1</v>
      </c>
      <c r="H10" s="10">
        <v>1</v>
      </c>
      <c r="I10" s="11">
        <v>1</v>
      </c>
      <c r="J10" s="12">
        <v>636</v>
      </c>
      <c r="K10" s="13">
        <v>27</v>
      </c>
      <c r="L10" s="50" t="s">
        <v>104</v>
      </c>
      <c r="M10" s="33">
        <f t="shared" si="0"/>
        <v>26</v>
      </c>
      <c r="N10" s="32">
        <f t="shared" si="1"/>
        <v>12</v>
      </c>
      <c r="U10" s="1"/>
    </row>
    <row r="11" spans="1:23" s="14" customFormat="1" ht="18" customHeight="1" x14ac:dyDescent="0.2">
      <c r="A11" s="7" t="s">
        <v>105</v>
      </c>
      <c r="B11" s="8" t="s">
        <v>106</v>
      </c>
      <c r="C11" s="7">
        <v>420</v>
      </c>
      <c r="D11" s="9">
        <v>319</v>
      </c>
      <c r="E11" s="9">
        <v>1009</v>
      </c>
      <c r="F11" s="10">
        <v>1328</v>
      </c>
      <c r="G11" s="10">
        <v>1</v>
      </c>
      <c r="H11" s="10">
        <v>1</v>
      </c>
      <c r="I11" s="11">
        <v>2</v>
      </c>
      <c r="J11" s="12">
        <v>316</v>
      </c>
      <c r="K11" s="13">
        <v>13</v>
      </c>
      <c r="L11" s="50" t="s">
        <v>107</v>
      </c>
      <c r="M11" s="33">
        <f t="shared" si="0"/>
        <v>13</v>
      </c>
      <c r="N11" s="32">
        <f t="shared" si="1"/>
        <v>4</v>
      </c>
      <c r="U11" s="1"/>
    </row>
    <row r="12" spans="1:23" s="14" customFormat="1" ht="18" customHeight="1" x14ac:dyDescent="0.2">
      <c r="A12" s="7" t="s">
        <v>108</v>
      </c>
      <c r="B12" s="8" t="s">
        <v>109</v>
      </c>
      <c r="C12" s="7">
        <v>320</v>
      </c>
      <c r="D12" s="9">
        <v>200</v>
      </c>
      <c r="E12" s="9">
        <v>999</v>
      </c>
      <c r="F12" s="10">
        <v>1199</v>
      </c>
      <c r="G12" s="10"/>
      <c r="H12" s="10"/>
      <c r="I12" s="11"/>
      <c r="J12" s="12">
        <v>200</v>
      </c>
      <c r="K12" s="13">
        <v>9</v>
      </c>
      <c r="L12" s="50" t="s">
        <v>110</v>
      </c>
      <c r="M12" s="33">
        <f t="shared" si="0"/>
        <v>8</v>
      </c>
      <c r="N12" s="32">
        <f t="shared" si="1"/>
        <v>8</v>
      </c>
    </row>
    <row r="13" spans="1:23" s="14" customFormat="1" ht="18" customHeight="1" x14ac:dyDescent="0.2">
      <c r="A13" s="7" t="s">
        <v>111</v>
      </c>
      <c r="B13" s="8" t="s">
        <v>112</v>
      </c>
      <c r="C13" s="7">
        <v>630</v>
      </c>
      <c r="D13" s="9">
        <v>826</v>
      </c>
      <c r="E13" s="9">
        <v>91</v>
      </c>
      <c r="F13" s="10">
        <v>917</v>
      </c>
      <c r="G13" s="10">
        <v>4</v>
      </c>
      <c r="H13" s="10">
        <v>4</v>
      </c>
      <c r="I13" s="11">
        <v>3</v>
      </c>
      <c r="J13" s="12">
        <v>819</v>
      </c>
      <c r="K13" s="13">
        <v>34</v>
      </c>
      <c r="L13" s="50" t="s">
        <v>113</v>
      </c>
      <c r="M13" s="33">
        <f t="shared" si="0"/>
        <v>34</v>
      </c>
      <c r="N13" s="32">
        <f t="shared" si="1"/>
        <v>3</v>
      </c>
    </row>
    <row r="14" spans="1:23" s="14" customFormat="1" ht="18" customHeight="1" x14ac:dyDescent="0.2">
      <c r="A14" s="7" t="s">
        <v>114</v>
      </c>
      <c r="B14" s="8" t="s">
        <v>115</v>
      </c>
      <c r="C14" s="7">
        <v>630</v>
      </c>
      <c r="D14" s="9">
        <v>957</v>
      </c>
      <c r="E14" s="9">
        <v>455</v>
      </c>
      <c r="F14" s="10">
        <v>1412</v>
      </c>
      <c r="G14" s="10">
        <v>2</v>
      </c>
      <c r="H14" s="10">
        <v>2</v>
      </c>
      <c r="I14" s="11">
        <v>56</v>
      </c>
      <c r="J14" s="12">
        <v>899</v>
      </c>
      <c r="K14" s="13">
        <v>38</v>
      </c>
      <c r="L14" s="50" t="s">
        <v>116</v>
      </c>
      <c r="M14" s="33">
        <f t="shared" si="0"/>
        <v>37</v>
      </c>
      <c r="N14" s="32">
        <f t="shared" si="1"/>
        <v>11</v>
      </c>
    </row>
    <row r="15" spans="1:23" s="14" customFormat="1" ht="18" customHeight="1" x14ac:dyDescent="0.2">
      <c r="A15" s="7" t="s">
        <v>117</v>
      </c>
      <c r="B15" s="8" t="s">
        <v>118</v>
      </c>
      <c r="C15" s="7">
        <v>140</v>
      </c>
      <c r="D15" s="9">
        <v>174</v>
      </c>
      <c r="E15" s="9">
        <v>3</v>
      </c>
      <c r="F15" s="10">
        <v>177</v>
      </c>
      <c r="G15" s="10">
        <v>108</v>
      </c>
      <c r="H15" s="10">
        <v>108</v>
      </c>
      <c r="I15" s="11"/>
      <c r="J15" s="12">
        <v>66</v>
      </c>
      <c r="K15" s="13">
        <v>3</v>
      </c>
      <c r="L15" s="50" t="s">
        <v>119</v>
      </c>
      <c r="M15" s="33">
        <f t="shared" si="0"/>
        <v>2</v>
      </c>
      <c r="N15" s="32">
        <f t="shared" si="1"/>
        <v>18</v>
      </c>
    </row>
    <row r="16" spans="1:23" s="14" customFormat="1" ht="18" customHeight="1" x14ac:dyDescent="0.2">
      <c r="A16" s="7" t="s">
        <v>120</v>
      </c>
      <c r="B16" s="8" t="s">
        <v>121</v>
      </c>
      <c r="C16" s="7">
        <v>675</v>
      </c>
      <c r="D16" s="9">
        <v>1327</v>
      </c>
      <c r="E16" s="9">
        <v>45</v>
      </c>
      <c r="F16" s="10">
        <v>1372</v>
      </c>
      <c r="G16" s="10">
        <v>11</v>
      </c>
      <c r="H16" s="10">
        <v>10</v>
      </c>
      <c r="I16" s="11">
        <v>179</v>
      </c>
      <c r="J16" s="12">
        <v>1138</v>
      </c>
      <c r="K16" s="13">
        <v>48</v>
      </c>
      <c r="L16" s="50" t="s">
        <v>122</v>
      </c>
      <c r="M16" s="33">
        <f t="shared" si="0"/>
        <v>47</v>
      </c>
      <c r="N16" s="32">
        <f t="shared" si="1"/>
        <v>10</v>
      </c>
    </row>
    <row r="17" spans="1:14" s="14" customFormat="1" ht="18" customHeight="1" x14ac:dyDescent="0.2">
      <c r="A17" s="7" t="s">
        <v>123</v>
      </c>
      <c r="B17" s="8" t="s">
        <v>124</v>
      </c>
      <c r="C17" s="7">
        <v>540</v>
      </c>
      <c r="D17" s="9">
        <v>523</v>
      </c>
      <c r="E17" s="9">
        <v>941</v>
      </c>
      <c r="F17" s="10">
        <v>1464</v>
      </c>
      <c r="G17" s="10">
        <v>6</v>
      </c>
      <c r="H17" s="10">
        <v>6</v>
      </c>
      <c r="I17" s="11">
        <v>1</v>
      </c>
      <c r="J17" s="12">
        <v>516</v>
      </c>
      <c r="K17" s="13">
        <v>22</v>
      </c>
      <c r="L17" s="50" t="s">
        <v>125</v>
      </c>
      <c r="M17" s="33">
        <f t="shared" si="0"/>
        <v>21</v>
      </c>
      <c r="N17" s="32">
        <f t="shared" si="1"/>
        <v>12</v>
      </c>
    </row>
    <row r="18" spans="1:14" s="14" customFormat="1" ht="18" customHeight="1" x14ac:dyDescent="0.2">
      <c r="A18" s="7" t="s">
        <v>126</v>
      </c>
      <c r="B18" s="8" t="s">
        <v>127</v>
      </c>
      <c r="C18" s="7">
        <v>675</v>
      </c>
      <c r="D18" s="9">
        <v>918</v>
      </c>
      <c r="E18" s="9">
        <v>87</v>
      </c>
      <c r="F18" s="10">
        <v>1005</v>
      </c>
      <c r="G18" s="10">
        <v>8</v>
      </c>
      <c r="H18" s="10">
        <v>8</v>
      </c>
      <c r="I18" s="11">
        <v>85</v>
      </c>
      <c r="J18" s="12">
        <v>825</v>
      </c>
      <c r="K18" s="13">
        <v>35</v>
      </c>
      <c r="L18" s="50" t="s">
        <v>128</v>
      </c>
      <c r="M18" s="33">
        <f t="shared" ref="M18:M81" si="2">INT(J18/$N$1)</f>
        <v>34</v>
      </c>
      <c r="N18" s="32">
        <f t="shared" ref="N18:N81" si="3">MOD(J18,$N$1)</f>
        <v>9</v>
      </c>
    </row>
    <row r="19" spans="1:14" s="14" customFormat="1" ht="18" customHeight="1" x14ac:dyDescent="0.2">
      <c r="A19" s="7" t="s">
        <v>129</v>
      </c>
      <c r="B19" s="8" t="s">
        <v>130</v>
      </c>
      <c r="C19" s="7">
        <v>720</v>
      </c>
      <c r="D19" s="9">
        <v>1181</v>
      </c>
      <c r="E19" s="9">
        <v>358</v>
      </c>
      <c r="F19" s="10">
        <v>1539</v>
      </c>
      <c r="G19" s="10">
        <v>3</v>
      </c>
      <c r="H19" s="10">
        <v>3</v>
      </c>
      <c r="I19" s="11">
        <v>273</v>
      </c>
      <c r="J19" s="12">
        <v>905</v>
      </c>
      <c r="K19" s="13">
        <v>38</v>
      </c>
      <c r="L19" s="50" t="s">
        <v>131</v>
      </c>
      <c r="M19" s="33">
        <f t="shared" si="2"/>
        <v>37</v>
      </c>
      <c r="N19" s="32">
        <f t="shared" si="3"/>
        <v>17</v>
      </c>
    </row>
    <row r="20" spans="1:14" s="14" customFormat="1" ht="18" customHeight="1" x14ac:dyDescent="0.2">
      <c r="A20" s="7" t="s">
        <v>132</v>
      </c>
      <c r="B20" s="8" t="s">
        <v>133</v>
      </c>
      <c r="C20" s="7">
        <v>720</v>
      </c>
      <c r="D20" s="9">
        <v>1702</v>
      </c>
      <c r="E20" s="9">
        <v>168</v>
      </c>
      <c r="F20" s="10">
        <v>1870</v>
      </c>
      <c r="G20" s="10">
        <v>10</v>
      </c>
      <c r="H20" s="10">
        <v>8</v>
      </c>
      <c r="I20" s="11">
        <v>956</v>
      </c>
      <c r="J20" s="12">
        <v>738</v>
      </c>
      <c r="K20" s="13">
        <v>31</v>
      </c>
      <c r="L20" s="50" t="s">
        <v>134</v>
      </c>
      <c r="M20" s="33">
        <f t="shared" si="2"/>
        <v>30</v>
      </c>
      <c r="N20" s="32">
        <f t="shared" si="3"/>
        <v>18</v>
      </c>
    </row>
    <row r="21" spans="1:14" s="14" customFormat="1" ht="18" customHeight="1" x14ac:dyDescent="0.2">
      <c r="A21" s="7" t="s">
        <v>135</v>
      </c>
      <c r="B21" s="8" t="s">
        <v>136</v>
      </c>
      <c r="C21" s="7">
        <v>675</v>
      </c>
      <c r="D21" s="9">
        <v>1188</v>
      </c>
      <c r="E21" s="9">
        <v>1961</v>
      </c>
      <c r="F21" s="10">
        <v>3149</v>
      </c>
      <c r="G21" s="10">
        <v>2</v>
      </c>
      <c r="H21" s="10">
        <v>2</v>
      </c>
      <c r="I21" s="11">
        <v>1</v>
      </c>
      <c r="J21" s="12">
        <v>1185</v>
      </c>
      <c r="K21" s="13">
        <v>50</v>
      </c>
      <c r="L21" s="50" t="s">
        <v>137</v>
      </c>
      <c r="M21" s="33">
        <f t="shared" si="2"/>
        <v>49</v>
      </c>
      <c r="N21" s="32">
        <f t="shared" si="3"/>
        <v>9</v>
      </c>
    </row>
    <row r="22" spans="1:14" s="14" customFormat="1" ht="18" customHeight="1" x14ac:dyDescent="0.2">
      <c r="A22" s="7" t="s">
        <v>138</v>
      </c>
      <c r="B22" s="8" t="s">
        <v>139</v>
      </c>
      <c r="C22" s="7">
        <v>675</v>
      </c>
      <c r="D22" s="9">
        <v>1032</v>
      </c>
      <c r="E22" s="9">
        <v>139</v>
      </c>
      <c r="F22" s="10">
        <v>1171</v>
      </c>
      <c r="G22" s="10">
        <v>3</v>
      </c>
      <c r="H22" s="10">
        <v>3</v>
      </c>
      <c r="I22" s="11">
        <v>83</v>
      </c>
      <c r="J22" s="12">
        <v>946</v>
      </c>
      <c r="K22" s="13">
        <v>40</v>
      </c>
      <c r="L22" s="50" t="s">
        <v>140</v>
      </c>
      <c r="M22" s="33">
        <f t="shared" si="2"/>
        <v>39</v>
      </c>
      <c r="N22" s="32">
        <f t="shared" si="3"/>
        <v>10</v>
      </c>
    </row>
    <row r="23" spans="1:14" s="14" customFormat="1" ht="18" customHeight="1" x14ac:dyDescent="0.2">
      <c r="A23" s="7" t="s">
        <v>141</v>
      </c>
      <c r="B23" s="8" t="s">
        <v>142</v>
      </c>
      <c r="C23" s="7">
        <v>675</v>
      </c>
      <c r="D23" s="9">
        <v>1012</v>
      </c>
      <c r="E23" s="9">
        <v>3188</v>
      </c>
      <c r="F23" s="10">
        <v>4200</v>
      </c>
      <c r="G23" s="10">
        <v>2</v>
      </c>
      <c r="H23" s="10">
        <v>2</v>
      </c>
      <c r="I23" s="11"/>
      <c r="J23" s="12">
        <v>1010</v>
      </c>
      <c r="K23" s="13">
        <v>42</v>
      </c>
      <c r="L23" s="50" t="s">
        <v>143</v>
      </c>
      <c r="M23" s="33">
        <f t="shared" si="2"/>
        <v>42</v>
      </c>
      <c r="N23" s="32">
        <f t="shared" si="3"/>
        <v>2</v>
      </c>
    </row>
    <row r="24" spans="1:14" s="14" customFormat="1" ht="18" customHeight="1" x14ac:dyDescent="0.2">
      <c r="A24" s="7" t="s">
        <v>144</v>
      </c>
      <c r="B24" s="8" t="s">
        <v>145</v>
      </c>
      <c r="C24" s="7">
        <v>675</v>
      </c>
      <c r="D24" s="9">
        <v>1001</v>
      </c>
      <c r="E24" s="9">
        <v>49</v>
      </c>
      <c r="F24" s="10">
        <v>1050</v>
      </c>
      <c r="G24" s="10">
        <v>2</v>
      </c>
      <c r="H24" s="10">
        <v>2</v>
      </c>
      <c r="I24" s="11">
        <v>24</v>
      </c>
      <c r="J24" s="12">
        <v>975</v>
      </c>
      <c r="K24" s="13">
        <v>41</v>
      </c>
      <c r="L24" s="50" t="s">
        <v>146</v>
      </c>
      <c r="M24" s="33">
        <f t="shared" si="2"/>
        <v>40</v>
      </c>
      <c r="N24" s="32">
        <f t="shared" si="3"/>
        <v>15</v>
      </c>
    </row>
    <row r="25" spans="1:14" s="14" customFormat="1" ht="18" customHeight="1" x14ac:dyDescent="0.2">
      <c r="A25" s="7" t="s">
        <v>147</v>
      </c>
      <c r="B25" s="8" t="s">
        <v>148</v>
      </c>
      <c r="C25" s="7">
        <v>675</v>
      </c>
      <c r="D25" s="9">
        <v>732</v>
      </c>
      <c r="E25" s="9">
        <v>62</v>
      </c>
      <c r="F25" s="10">
        <v>794</v>
      </c>
      <c r="G25" s="10" t="s">
        <v>149</v>
      </c>
      <c r="H25" s="10"/>
      <c r="I25" s="11">
        <v>6</v>
      </c>
      <c r="J25" s="12">
        <v>726</v>
      </c>
      <c r="K25" s="13">
        <v>31</v>
      </c>
      <c r="L25" s="50" t="s">
        <v>150</v>
      </c>
      <c r="M25" s="33">
        <f t="shared" si="2"/>
        <v>30</v>
      </c>
      <c r="N25" s="32">
        <f t="shared" si="3"/>
        <v>6</v>
      </c>
    </row>
    <row r="26" spans="1:14" s="14" customFormat="1" ht="18" customHeight="1" x14ac:dyDescent="0.2">
      <c r="A26" s="7" t="s">
        <v>151</v>
      </c>
      <c r="B26" s="8" t="s">
        <v>152</v>
      </c>
      <c r="C26" s="7">
        <v>585</v>
      </c>
      <c r="D26" s="9">
        <v>726</v>
      </c>
      <c r="E26" s="9">
        <v>1125</v>
      </c>
      <c r="F26" s="10">
        <v>1851</v>
      </c>
      <c r="G26" s="10">
        <v>2</v>
      </c>
      <c r="H26" s="10">
        <v>2</v>
      </c>
      <c r="I26" s="11">
        <v>2</v>
      </c>
      <c r="J26" s="12">
        <v>722</v>
      </c>
      <c r="K26" s="13">
        <v>30</v>
      </c>
      <c r="L26" s="50" t="s">
        <v>153</v>
      </c>
      <c r="M26" s="33">
        <f t="shared" si="2"/>
        <v>30</v>
      </c>
      <c r="N26" s="32">
        <f t="shared" si="3"/>
        <v>2</v>
      </c>
    </row>
    <row r="27" spans="1:14" s="14" customFormat="1" ht="18" customHeight="1" x14ac:dyDescent="0.2">
      <c r="A27" s="7" t="s">
        <v>154</v>
      </c>
      <c r="B27" s="8" t="s">
        <v>155</v>
      </c>
      <c r="C27" s="7">
        <v>585</v>
      </c>
      <c r="D27" s="9">
        <v>717</v>
      </c>
      <c r="E27" s="9">
        <v>1051</v>
      </c>
      <c r="F27" s="10">
        <v>1768</v>
      </c>
      <c r="G27" s="10">
        <v>1</v>
      </c>
      <c r="H27" s="10">
        <v>1</v>
      </c>
      <c r="I27" s="11"/>
      <c r="J27" s="12">
        <v>716</v>
      </c>
      <c r="K27" s="13">
        <v>30</v>
      </c>
      <c r="L27" s="50" t="s">
        <v>156</v>
      </c>
      <c r="M27" s="33">
        <f t="shared" si="2"/>
        <v>29</v>
      </c>
      <c r="N27" s="32">
        <f t="shared" si="3"/>
        <v>20</v>
      </c>
    </row>
    <row r="28" spans="1:14" s="14" customFormat="1" ht="18" customHeight="1" x14ac:dyDescent="0.2">
      <c r="A28" s="7" t="s">
        <v>157</v>
      </c>
      <c r="B28" s="8" t="s">
        <v>158</v>
      </c>
      <c r="C28" s="7">
        <v>675</v>
      </c>
      <c r="D28" s="9">
        <v>1002</v>
      </c>
      <c r="E28" s="9">
        <v>920</v>
      </c>
      <c r="F28" s="10">
        <v>1922</v>
      </c>
      <c r="G28" s="10">
        <v>2</v>
      </c>
      <c r="H28" s="10">
        <v>2</v>
      </c>
      <c r="I28" s="11">
        <v>2</v>
      </c>
      <c r="J28" s="12">
        <v>998</v>
      </c>
      <c r="K28" s="13">
        <v>42</v>
      </c>
      <c r="L28" s="50" t="s">
        <v>159</v>
      </c>
      <c r="M28" s="33">
        <f t="shared" si="2"/>
        <v>41</v>
      </c>
      <c r="N28" s="32">
        <f t="shared" si="3"/>
        <v>14</v>
      </c>
    </row>
    <row r="29" spans="1:14" s="14" customFormat="1" ht="18" customHeight="1" x14ac:dyDescent="0.2">
      <c r="A29" s="7" t="s">
        <v>160</v>
      </c>
      <c r="B29" s="8" t="s">
        <v>161</v>
      </c>
      <c r="C29" s="7">
        <v>675</v>
      </c>
      <c r="D29" s="9">
        <v>998</v>
      </c>
      <c r="E29" s="9">
        <v>28</v>
      </c>
      <c r="F29" s="10">
        <v>1026</v>
      </c>
      <c r="G29" s="10">
        <v>2</v>
      </c>
      <c r="H29" s="10">
        <v>2</v>
      </c>
      <c r="I29" s="11">
        <v>12</v>
      </c>
      <c r="J29" s="12">
        <v>984</v>
      </c>
      <c r="K29" s="13">
        <v>41</v>
      </c>
      <c r="L29" s="50" t="s">
        <v>162</v>
      </c>
      <c r="M29" s="33">
        <f t="shared" si="2"/>
        <v>41</v>
      </c>
      <c r="N29" s="32">
        <f t="shared" si="3"/>
        <v>0</v>
      </c>
    </row>
    <row r="30" spans="1:14" s="14" customFormat="1" ht="18" customHeight="1" x14ac:dyDescent="0.2">
      <c r="A30" s="7" t="s">
        <v>163</v>
      </c>
      <c r="B30" s="8" t="s">
        <v>164</v>
      </c>
      <c r="C30" s="7">
        <v>495</v>
      </c>
      <c r="D30" s="9">
        <v>534</v>
      </c>
      <c r="E30" s="9">
        <v>315</v>
      </c>
      <c r="F30" s="10">
        <v>849</v>
      </c>
      <c r="G30" s="10" t="s">
        <v>149</v>
      </c>
      <c r="H30" s="10"/>
      <c r="I30" s="11">
        <v>8</v>
      </c>
      <c r="J30" s="12">
        <v>526</v>
      </c>
      <c r="K30" s="13">
        <v>22</v>
      </c>
      <c r="L30" s="50" t="s">
        <v>165</v>
      </c>
      <c r="M30" s="33">
        <f t="shared" si="2"/>
        <v>21</v>
      </c>
      <c r="N30" s="32">
        <f t="shared" si="3"/>
        <v>22</v>
      </c>
    </row>
    <row r="31" spans="1:14" s="14" customFormat="1" ht="18" customHeight="1" x14ac:dyDescent="0.2">
      <c r="A31" s="7" t="s">
        <v>166</v>
      </c>
      <c r="B31" s="8" t="s">
        <v>167</v>
      </c>
      <c r="C31" s="7">
        <v>675</v>
      </c>
      <c r="D31" s="9">
        <v>1148</v>
      </c>
      <c r="E31" s="9">
        <v>33</v>
      </c>
      <c r="F31" s="10">
        <v>1181</v>
      </c>
      <c r="G31" s="10">
        <v>2</v>
      </c>
      <c r="H31" s="10">
        <v>2</v>
      </c>
      <c r="I31" s="11">
        <v>24</v>
      </c>
      <c r="J31" s="12">
        <v>1122</v>
      </c>
      <c r="K31" s="13">
        <v>47</v>
      </c>
      <c r="L31" s="50" t="s">
        <v>168</v>
      </c>
      <c r="M31" s="33">
        <f t="shared" si="2"/>
        <v>46</v>
      </c>
      <c r="N31" s="32">
        <f t="shared" si="3"/>
        <v>18</v>
      </c>
    </row>
    <row r="32" spans="1:14" s="14" customFormat="1" ht="18" customHeight="1" x14ac:dyDescent="0.2">
      <c r="A32" s="7" t="s">
        <v>169</v>
      </c>
      <c r="B32" s="8" t="s">
        <v>170</v>
      </c>
      <c r="C32" s="7">
        <v>675</v>
      </c>
      <c r="D32" s="9">
        <v>987</v>
      </c>
      <c r="E32" s="9">
        <v>449</v>
      </c>
      <c r="F32" s="10">
        <v>1436</v>
      </c>
      <c r="G32" s="10">
        <v>1</v>
      </c>
      <c r="H32" s="10">
        <v>1</v>
      </c>
      <c r="I32" s="11">
        <v>2</v>
      </c>
      <c r="J32" s="12">
        <v>984</v>
      </c>
      <c r="K32" s="13">
        <v>41</v>
      </c>
      <c r="L32" s="50" t="s">
        <v>171</v>
      </c>
      <c r="M32" s="33">
        <f t="shared" si="2"/>
        <v>41</v>
      </c>
      <c r="N32" s="32">
        <f t="shared" si="3"/>
        <v>0</v>
      </c>
    </row>
    <row r="33" spans="1:14" s="14" customFormat="1" ht="18" customHeight="1" x14ac:dyDescent="0.2">
      <c r="A33" s="7" t="s">
        <v>172</v>
      </c>
      <c r="B33" s="8" t="s">
        <v>173</v>
      </c>
      <c r="C33" s="7">
        <v>675</v>
      </c>
      <c r="D33" s="9">
        <v>1138</v>
      </c>
      <c r="E33" s="9">
        <v>1928</v>
      </c>
      <c r="F33" s="10">
        <v>3066</v>
      </c>
      <c r="G33" s="10">
        <v>3</v>
      </c>
      <c r="H33" s="10">
        <v>3</v>
      </c>
      <c r="I33" s="11">
        <v>28</v>
      </c>
      <c r="J33" s="12">
        <v>1107</v>
      </c>
      <c r="K33" s="13">
        <v>46</v>
      </c>
      <c r="L33" s="50" t="s">
        <v>174</v>
      </c>
      <c r="M33" s="33">
        <f t="shared" si="2"/>
        <v>46</v>
      </c>
      <c r="N33" s="32">
        <f t="shared" si="3"/>
        <v>3</v>
      </c>
    </row>
    <row r="34" spans="1:14" s="14" customFormat="1" ht="18" customHeight="1" x14ac:dyDescent="0.2">
      <c r="A34" s="7" t="s">
        <v>175</v>
      </c>
      <c r="B34" s="8" t="s">
        <v>176</v>
      </c>
      <c r="C34" s="7">
        <v>600</v>
      </c>
      <c r="D34" s="9">
        <v>1551</v>
      </c>
      <c r="E34" s="9">
        <v>105</v>
      </c>
      <c r="F34" s="10">
        <v>1656</v>
      </c>
      <c r="G34" s="10">
        <v>15</v>
      </c>
      <c r="H34" s="10">
        <v>12</v>
      </c>
      <c r="I34" s="11">
        <v>791</v>
      </c>
      <c r="J34" s="12">
        <v>748</v>
      </c>
      <c r="K34" s="13">
        <v>31</v>
      </c>
      <c r="L34" s="50" t="s">
        <v>177</v>
      </c>
      <c r="M34" s="33">
        <f t="shared" si="2"/>
        <v>31</v>
      </c>
      <c r="N34" s="32">
        <f t="shared" si="3"/>
        <v>4</v>
      </c>
    </row>
    <row r="35" spans="1:14" s="14" customFormat="1" ht="18" customHeight="1" x14ac:dyDescent="0.2">
      <c r="A35" s="7" t="s">
        <v>178</v>
      </c>
      <c r="B35" s="8" t="s">
        <v>179</v>
      </c>
      <c r="C35" s="7">
        <v>675</v>
      </c>
      <c r="D35" s="9">
        <v>1084</v>
      </c>
      <c r="E35" s="9">
        <v>223</v>
      </c>
      <c r="F35" s="10">
        <v>1307</v>
      </c>
      <c r="G35" s="10">
        <v>4</v>
      </c>
      <c r="H35" s="10">
        <v>4</v>
      </c>
      <c r="I35" s="11">
        <v>178</v>
      </c>
      <c r="J35" s="12">
        <v>902</v>
      </c>
      <c r="K35" s="13">
        <v>38</v>
      </c>
      <c r="L35" s="50" t="s">
        <v>180</v>
      </c>
      <c r="M35" s="33">
        <f t="shared" si="2"/>
        <v>37</v>
      </c>
      <c r="N35" s="32">
        <f t="shared" si="3"/>
        <v>14</v>
      </c>
    </row>
    <row r="36" spans="1:14" s="14" customFormat="1" ht="18" customHeight="1" x14ac:dyDescent="0.2">
      <c r="A36" s="7" t="s">
        <v>181</v>
      </c>
      <c r="B36" s="8" t="s">
        <v>182</v>
      </c>
      <c r="C36" s="7">
        <v>675</v>
      </c>
      <c r="D36" s="9">
        <v>907</v>
      </c>
      <c r="E36" s="9">
        <v>2356</v>
      </c>
      <c r="F36" s="10">
        <v>3263</v>
      </c>
      <c r="G36" s="10">
        <v>2</v>
      </c>
      <c r="H36" s="10">
        <v>2</v>
      </c>
      <c r="I36" s="11">
        <v>58</v>
      </c>
      <c r="J36" s="12">
        <v>847</v>
      </c>
      <c r="K36" s="13">
        <v>36</v>
      </c>
      <c r="L36" s="50" t="s">
        <v>183</v>
      </c>
      <c r="M36" s="33">
        <f t="shared" si="2"/>
        <v>35</v>
      </c>
      <c r="N36" s="32">
        <f t="shared" si="3"/>
        <v>7</v>
      </c>
    </row>
    <row r="37" spans="1:14" s="14" customFormat="1" ht="18" customHeight="1" x14ac:dyDescent="0.2">
      <c r="A37" s="7" t="s">
        <v>184</v>
      </c>
      <c r="B37" s="8" t="s">
        <v>185</v>
      </c>
      <c r="C37" s="7">
        <v>585</v>
      </c>
      <c r="D37" s="9">
        <v>640</v>
      </c>
      <c r="E37" s="9">
        <v>249</v>
      </c>
      <c r="F37" s="10">
        <v>889</v>
      </c>
      <c r="G37" s="10">
        <v>1</v>
      </c>
      <c r="H37" s="10">
        <v>1</v>
      </c>
      <c r="I37" s="11">
        <v>22</v>
      </c>
      <c r="J37" s="12">
        <v>617</v>
      </c>
      <c r="K37" s="13">
        <v>26</v>
      </c>
      <c r="L37" s="50" t="s">
        <v>186</v>
      </c>
      <c r="M37" s="33">
        <f t="shared" si="2"/>
        <v>25</v>
      </c>
      <c r="N37" s="32">
        <f t="shared" si="3"/>
        <v>17</v>
      </c>
    </row>
    <row r="38" spans="1:14" s="14" customFormat="1" ht="18" customHeight="1" x14ac:dyDescent="0.2">
      <c r="A38" s="7" t="s">
        <v>187</v>
      </c>
      <c r="B38" s="8" t="s">
        <v>188</v>
      </c>
      <c r="C38" s="7">
        <v>630</v>
      </c>
      <c r="D38" s="9">
        <v>882</v>
      </c>
      <c r="E38" s="9">
        <v>320</v>
      </c>
      <c r="F38" s="10">
        <v>1202</v>
      </c>
      <c r="G38" s="10">
        <v>1</v>
      </c>
      <c r="H38" s="10">
        <v>1</v>
      </c>
      <c r="I38" s="11">
        <v>5</v>
      </c>
      <c r="J38" s="12">
        <v>876</v>
      </c>
      <c r="K38" s="13">
        <v>37</v>
      </c>
      <c r="L38" s="50" t="s">
        <v>189</v>
      </c>
      <c r="M38" s="33">
        <f t="shared" si="2"/>
        <v>36</v>
      </c>
      <c r="N38" s="32">
        <f t="shared" si="3"/>
        <v>12</v>
      </c>
    </row>
    <row r="39" spans="1:14" s="14" customFormat="1" ht="18" customHeight="1" x14ac:dyDescent="0.2">
      <c r="A39" s="7" t="s">
        <v>190</v>
      </c>
      <c r="B39" s="8" t="s">
        <v>191</v>
      </c>
      <c r="C39" s="7">
        <v>585</v>
      </c>
      <c r="D39" s="9">
        <v>1064</v>
      </c>
      <c r="E39" s="9">
        <v>3164</v>
      </c>
      <c r="F39" s="10">
        <v>4228</v>
      </c>
      <c r="G39" s="10">
        <v>1</v>
      </c>
      <c r="H39" s="10">
        <v>1</v>
      </c>
      <c r="I39" s="11">
        <v>2</v>
      </c>
      <c r="J39" s="12">
        <v>1061</v>
      </c>
      <c r="K39" s="13">
        <v>45</v>
      </c>
      <c r="L39" s="50" t="s">
        <v>192</v>
      </c>
      <c r="M39" s="33">
        <f t="shared" si="2"/>
        <v>44</v>
      </c>
      <c r="N39" s="32">
        <f t="shared" si="3"/>
        <v>5</v>
      </c>
    </row>
    <row r="40" spans="1:14" s="14" customFormat="1" ht="18" customHeight="1" x14ac:dyDescent="0.2">
      <c r="A40" s="7" t="s">
        <v>193</v>
      </c>
      <c r="B40" s="8" t="s">
        <v>194</v>
      </c>
      <c r="C40" s="7">
        <v>585</v>
      </c>
      <c r="D40" s="9">
        <v>830</v>
      </c>
      <c r="E40" s="9">
        <v>100</v>
      </c>
      <c r="F40" s="10">
        <v>930</v>
      </c>
      <c r="G40" s="10">
        <v>3</v>
      </c>
      <c r="H40" s="10">
        <v>3</v>
      </c>
      <c r="I40" s="11">
        <v>7</v>
      </c>
      <c r="J40" s="12">
        <v>820</v>
      </c>
      <c r="K40" s="13">
        <v>34</v>
      </c>
      <c r="L40" s="50" t="s">
        <v>195</v>
      </c>
      <c r="M40" s="33">
        <f t="shared" si="2"/>
        <v>34</v>
      </c>
      <c r="N40" s="32">
        <f t="shared" si="3"/>
        <v>4</v>
      </c>
    </row>
    <row r="41" spans="1:14" s="14" customFormat="1" ht="18" customHeight="1" x14ac:dyDescent="0.2">
      <c r="A41" s="7" t="s">
        <v>196</v>
      </c>
      <c r="B41" s="8" t="s">
        <v>197</v>
      </c>
      <c r="C41" s="7">
        <v>600</v>
      </c>
      <c r="D41" s="9">
        <v>840</v>
      </c>
      <c r="E41" s="9">
        <v>1398</v>
      </c>
      <c r="F41" s="10">
        <v>2238</v>
      </c>
      <c r="G41" s="10">
        <v>5</v>
      </c>
      <c r="H41" s="10">
        <v>5</v>
      </c>
      <c r="I41" s="11">
        <v>26</v>
      </c>
      <c r="J41" s="12">
        <v>809</v>
      </c>
      <c r="K41" s="13">
        <v>34</v>
      </c>
      <c r="L41" s="50" t="s">
        <v>198</v>
      </c>
      <c r="M41" s="33">
        <f t="shared" si="2"/>
        <v>33</v>
      </c>
      <c r="N41" s="32">
        <f t="shared" si="3"/>
        <v>17</v>
      </c>
    </row>
    <row r="42" spans="1:14" s="14" customFormat="1" ht="18" customHeight="1" x14ac:dyDescent="0.2">
      <c r="A42" s="7" t="s">
        <v>199</v>
      </c>
      <c r="B42" s="8" t="s">
        <v>200</v>
      </c>
      <c r="C42" s="7">
        <v>675</v>
      </c>
      <c r="D42" s="9">
        <v>1528</v>
      </c>
      <c r="E42" s="9">
        <v>8</v>
      </c>
      <c r="F42" s="10">
        <v>1536</v>
      </c>
      <c r="G42" s="10">
        <v>6</v>
      </c>
      <c r="H42" s="10">
        <v>5</v>
      </c>
      <c r="I42" s="11">
        <v>893</v>
      </c>
      <c r="J42" s="12">
        <v>630</v>
      </c>
      <c r="K42" s="13">
        <v>27</v>
      </c>
      <c r="L42" s="50" t="s">
        <v>201</v>
      </c>
      <c r="M42" s="33">
        <f t="shared" si="2"/>
        <v>26</v>
      </c>
      <c r="N42" s="32">
        <f t="shared" si="3"/>
        <v>6</v>
      </c>
    </row>
    <row r="43" spans="1:14" s="14" customFormat="1" ht="18" customHeight="1" x14ac:dyDescent="0.2">
      <c r="A43" s="7" t="s">
        <v>202</v>
      </c>
      <c r="B43" s="8" t="s">
        <v>203</v>
      </c>
      <c r="C43" s="7">
        <v>675</v>
      </c>
      <c r="D43" s="9">
        <v>1137</v>
      </c>
      <c r="E43" s="9">
        <v>420</v>
      </c>
      <c r="F43" s="10">
        <v>1557</v>
      </c>
      <c r="G43" s="10">
        <v>5</v>
      </c>
      <c r="H43" s="10">
        <v>5</v>
      </c>
      <c r="I43" s="11">
        <v>207</v>
      </c>
      <c r="J43" s="12">
        <v>925</v>
      </c>
      <c r="K43" s="13">
        <v>39</v>
      </c>
      <c r="L43" s="50" t="s">
        <v>204</v>
      </c>
      <c r="M43" s="33">
        <f t="shared" si="2"/>
        <v>38</v>
      </c>
      <c r="N43" s="32">
        <f t="shared" si="3"/>
        <v>13</v>
      </c>
    </row>
    <row r="44" spans="1:14" s="14" customFormat="1" ht="18" customHeight="1" x14ac:dyDescent="0.2">
      <c r="A44" s="7" t="s">
        <v>205</v>
      </c>
      <c r="B44" s="8" t="s">
        <v>206</v>
      </c>
      <c r="C44" s="7">
        <v>675</v>
      </c>
      <c r="D44" s="9">
        <v>918</v>
      </c>
      <c r="E44" s="9">
        <v>1663</v>
      </c>
      <c r="F44" s="10">
        <v>2581</v>
      </c>
      <c r="G44" s="10">
        <v>1</v>
      </c>
      <c r="H44" s="10">
        <v>1</v>
      </c>
      <c r="I44" s="11">
        <v>4</v>
      </c>
      <c r="J44" s="12">
        <v>913</v>
      </c>
      <c r="K44" s="13">
        <v>38</v>
      </c>
      <c r="L44" s="50" t="s">
        <v>207</v>
      </c>
      <c r="M44" s="33">
        <f t="shared" si="2"/>
        <v>38</v>
      </c>
      <c r="N44" s="32">
        <f t="shared" si="3"/>
        <v>1</v>
      </c>
    </row>
    <row r="45" spans="1:14" s="14" customFormat="1" ht="18" customHeight="1" x14ac:dyDescent="0.2">
      <c r="A45" s="7" t="s">
        <v>208</v>
      </c>
      <c r="B45" s="8" t="s">
        <v>209</v>
      </c>
      <c r="C45" s="7">
        <v>675</v>
      </c>
      <c r="D45" s="9">
        <v>784</v>
      </c>
      <c r="E45" s="9">
        <v>3058</v>
      </c>
      <c r="F45" s="10">
        <v>3842</v>
      </c>
      <c r="G45" s="10">
        <v>1</v>
      </c>
      <c r="H45" s="10">
        <v>1</v>
      </c>
      <c r="I45" s="11">
        <v>10</v>
      </c>
      <c r="J45" s="12">
        <v>773</v>
      </c>
      <c r="K45" s="13">
        <v>33</v>
      </c>
      <c r="L45" s="50" t="s">
        <v>210</v>
      </c>
      <c r="M45" s="33">
        <f t="shared" si="2"/>
        <v>32</v>
      </c>
      <c r="N45" s="32">
        <f t="shared" si="3"/>
        <v>5</v>
      </c>
    </row>
    <row r="46" spans="1:14" s="14" customFormat="1" ht="18" customHeight="1" x14ac:dyDescent="0.2">
      <c r="A46" s="7" t="s">
        <v>211</v>
      </c>
      <c r="B46" s="8" t="s">
        <v>212</v>
      </c>
      <c r="C46" s="7">
        <v>600</v>
      </c>
      <c r="D46" s="9">
        <v>1122</v>
      </c>
      <c r="E46" s="9">
        <v>454</v>
      </c>
      <c r="F46" s="10">
        <v>1576</v>
      </c>
      <c r="G46" s="10">
        <v>4</v>
      </c>
      <c r="H46" s="10">
        <v>4</v>
      </c>
      <c r="I46" s="11">
        <v>275</v>
      </c>
      <c r="J46" s="12">
        <v>843</v>
      </c>
      <c r="K46" s="13">
        <v>35</v>
      </c>
      <c r="L46" s="50" t="s">
        <v>213</v>
      </c>
      <c r="M46" s="33">
        <f t="shared" si="2"/>
        <v>35</v>
      </c>
      <c r="N46" s="32">
        <f t="shared" si="3"/>
        <v>3</v>
      </c>
    </row>
    <row r="47" spans="1:14" s="14" customFormat="1" ht="18" customHeight="1" x14ac:dyDescent="0.2">
      <c r="A47" s="7" t="s">
        <v>214</v>
      </c>
      <c r="B47" s="8" t="s">
        <v>215</v>
      </c>
      <c r="C47" s="7">
        <v>675</v>
      </c>
      <c r="D47" s="9">
        <v>916</v>
      </c>
      <c r="E47" s="9">
        <v>1379</v>
      </c>
      <c r="F47" s="10">
        <v>2295</v>
      </c>
      <c r="G47" s="10">
        <v>2</v>
      </c>
      <c r="H47" s="10">
        <v>2</v>
      </c>
      <c r="I47" s="11">
        <v>38</v>
      </c>
      <c r="J47" s="12">
        <v>876</v>
      </c>
      <c r="K47" s="13">
        <v>37</v>
      </c>
      <c r="L47" s="50" t="s">
        <v>216</v>
      </c>
      <c r="M47" s="33">
        <f t="shared" si="2"/>
        <v>36</v>
      </c>
      <c r="N47" s="32">
        <f t="shared" si="3"/>
        <v>12</v>
      </c>
    </row>
    <row r="48" spans="1:14" s="14" customFormat="1" ht="18" customHeight="1" x14ac:dyDescent="0.2">
      <c r="A48" s="7" t="s">
        <v>217</v>
      </c>
      <c r="B48" s="8" t="s">
        <v>218</v>
      </c>
      <c r="C48" s="7">
        <v>675</v>
      </c>
      <c r="D48" s="9">
        <v>609</v>
      </c>
      <c r="E48" s="9">
        <v>106</v>
      </c>
      <c r="F48" s="10">
        <v>715</v>
      </c>
      <c r="G48" s="10">
        <v>1</v>
      </c>
      <c r="H48" s="10">
        <v>1</v>
      </c>
      <c r="I48" s="11">
        <v>10</v>
      </c>
      <c r="J48" s="12">
        <v>598</v>
      </c>
      <c r="K48" s="13">
        <v>25</v>
      </c>
      <c r="L48" s="50" t="s">
        <v>219</v>
      </c>
      <c r="M48" s="33">
        <f t="shared" si="2"/>
        <v>24</v>
      </c>
      <c r="N48" s="32">
        <f t="shared" si="3"/>
        <v>22</v>
      </c>
    </row>
    <row r="49" spans="1:14" s="14" customFormat="1" ht="18" customHeight="1" x14ac:dyDescent="0.2">
      <c r="A49" s="7" t="s">
        <v>220</v>
      </c>
      <c r="B49" s="8" t="s">
        <v>221</v>
      </c>
      <c r="C49" s="7">
        <v>630</v>
      </c>
      <c r="D49" s="9">
        <v>792</v>
      </c>
      <c r="E49" s="9">
        <v>209</v>
      </c>
      <c r="F49" s="10">
        <v>1001</v>
      </c>
      <c r="G49" s="10" t="s">
        <v>149</v>
      </c>
      <c r="H49" s="10"/>
      <c r="I49" s="11">
        <v>40</v>
      </c>
      <c r="J49" s="12">
        <v>752</v>
      </c>
      <c r="K49" s="13">
        <v>32</v>
      </c>
      <c r="L49" s="50" t="s">
        <v>222</v>
      </c>
      <c r="M49" s="33">
        <f t="shared" si="2"/>
        <v>31</v>
      </c>
      <c r="N49" s="32">
        <f t="shared" si="3"/>
        <v>8</v>
      </c>
    </row>
    <row r="50" spans="1:14" s="14" customFormat="1" ht="18" customHeight="1" x14ac:dyDescent="0.2">
      <c r="A50" s="7" t="s">
        <v>223</v>
      </c>
      <c r="B50" s="8" t="s">
        <v>224</v>
      </c>
      <c r="C50" s="7">
        <v>585</v>
      </c>
      <c r="D50" s="9">
        <v>717</v>
      </c>
      <c r="E50" s="9">
        <v>522</v>
      </c>
      <c r="F50" s="10">
        <v>1239</v>
      </c>
      <c r="G50" s="10">
        <v>2</v>
      </c>
      <c r="H50" s="10">
        <v>2</v>
      </c>
      <c r="I50" s="11"/>
      <c r="J50" s="12">
        <v>715</v>
      </c>
      <c r="K50" s="13">
        <v>30</v>
      </c>
      <c r="L50" s="50" t="s">
        <v>225</v>
      </c>
      <c r="M50" s="33">
        <f t="shared" si="2"/>
        <v>29</v>
      </c>
      <c r="N50" s="32">
        <f t="shared" si="3"/>
        <v>19</v>
      </c>
    </row>
    <row r="51" spans="1:14" s="14" customFormat="1" ht="18" customHeight="1" x14ac:dyDescent="0.2">
      <c r="A51" s="7" t="s">
        <v>226</v>
      </c>
      <c r="B51" s="8" t="s">
        <v>227</v>
      </c>
      <c r="C51" s="7">
        <v>450</v>
      </c>
      <c r="D51" s="9">
        <v>745</v>
      </c>
      <c r="E51" s="9">
        <v>2363</v>
      </c>
      <c r="F51" s="10">
        <v>3108</v>
      </c>
      <c r="G51" s="10">
        <v>2</v>
      </c>
      <c r="H51" s="10">
        <v>2</v>
      </c>
      <c r="I51" s="11"/>
      <c r="J51" s="12">
        <v>743</v>
      </c>
      <c r="K51" s="13">
        <v>31</v>
      </c>
      <c r="L51" s="50" t="s">
        <v>228</v>
      </c>
      <c r="M51" s="33">
        <f t="shared" si="2"/>
        <v>30</v>
      </c>
      <c r="N51" s="32">
        <f t="shared" si="3"/>
        <v>23</v>
      </c>
    </row>
    <row r="52" spans="1:14" s="14" customFormat="1" ht="18" customHeight="1" x14ac:dyDescent="0.2">
      <c r="A52" s="7" t="s">
        <v>229</v>
      </c>
      <c r="B52" s="8" t="s">
        <v>230</v>
      </c>
      <c r="C52" s="7">
        <v>720</v>
      </c>
      <c r="D52" s="9">
        <v>1166</v>
      </c>
      <c r="E52" s="9">
        <v>208</v>
      </c>
      <c r="F52" s="10">
        <v>1374</v>
      </c>
      <c r="G52" s="10">
        <v>4</v>
      </c>
      <c r="H52" s="10">
        <v>4</v>
      </c>
      <c r="I52" s="11">
        <v>133</v>
      </c>
      <c r="J52" s="12">
        <v>1029</v>
      </c>
      <c r="K52" s="13">
        <v>43</v>
      </c>
      <c r="L52" s="50" t="s">
        <v>231</v>
      </c>
      <c r="M52" s="33">
        <f t="shared" si="2"/>
        <v>42</v>
      </c>
      <c r="N52" s="32">
        <f t="shared" si="3"/>
        <v>21</v>
      </c>
    </row>
    <row r="53" spans="1:14" s="14" customFormat="1" ht="18" customHeight="1" x14ac:dyDescent="0.2">
      <c r="A53" s="7" t="s">
        <v>232</v>
      </c>
      <c r="B53" s="8" t="s">
        <v>233</v>
      </c>
      <c r="C53" s="7">
        <v>720</v>
      </c>
      <c r="D53" s="9">
        <v>1312</v>
      </c>
      <c r="E53" s="9">
        <v>213</v>
      </c>
      <c r="F53" s="10">
        <v>1525</v>
      </c>
      <c r="G53" s="10">
        <v>10</v>
      </c>
      <c r="H53" s="10">
        <v>9</v>
      </c>
      <c r="I53" s="11">
        <v>385</v>
      </c>
      <c r="J53" s="12">
        <v>918</v>
      </c>
      <c r="K53" s="13">
        <v>39</v>
      </c>
      <c r="L53" s="50" t="s">
        <v>234</v>
      </c>
      <c r="M53" s="33">
        <f t="shared" si="2"/>
        <v>38</v>
      </c>
      <c r="N53" s="32">
        <f t="shared" si="3"/>
        <v>6</v>
      </c>
    </row>
    <row r="54" spans="1:14" s="14" customFormat="1" ht="18" customHeight="1" x14ac:dyDescent="0.2">
      <c r="A54" s="7" t="s">
        <v>235</v>
      </c>
      <c r="B54" s="8" t="s">
        <v>236</v>
      </c>
      <c r="C54" s="7">
        <v>630</v>
      </c>
      <c r="D54" s="9">
        <v>834</v>
      </c>
      <c r="E54" s="9">
        <v>137</v>
      </c>
      <c r="F54" s="10">
        <v>971</v>
      </c>
      <c r="G54" s="10">
        <v>4</v>
      </c>
      <c r="H54" s="10">
        <v>4</v>
      </c>
      <c r="I54" s="11">
        <v>8</v>
      </c>
      <c r="J54" s="12">
        <v>822</v>
      </c>
      <c r="K54" s="13">
        <v>35</v>
      </c>
      <c r="L54" s="50" t="s">
        <v>237</v>
      </c>
      <c r="M54" s="33">
        <f t="shared" si="2"/>
        <v>34</v>
      </c>
      <c r="N54" s="32">
        <f t="shared" si="3"/>
        <v>6</v>
      </c>
    </row>
    <row r="55" spans="1:14" s="14" customFormat="1" ht="18" customHeight="1" x14ac:dyDescent="0.2">
      <c r="A55" s="7" t="s">
        <v>238</v>
      </c>
      <c r="B55" s="8" t="s">
        <v>239</v>
      </c>
      <c r="C55" s="7">
        <v>720</v>
      </c>
      <c r="D55" s="9">
        <v>903</v>
      </c>
      <c r="E55" s="9">
        <v>444</v>
      </c>
      <c r="F55" s="10">
        <v>1347</v>
      </c>
      <c r="G55" s="10">
        <v>1</v>
      </c>
      <c r="H55" s="10">
        <v>1</v>
      </c>
      <c r="I55" s="11">
        <v>3</v>
      </c>
      <c r="J55" s="12">
        <v>899</v>
      </c>
      <c r="K55" s="13">
        <v>38</v>
      </c>
      <c r="L55" s="50" t="s">
        <v>240</v>
      </c>
      <c r="M55" s="33">
        <f t="shared" si="2"/>
        <v>37</v>
      </c>
      <c r="N55" s="32">
        <f t="shared" si="3"/>
        <v>11</v>
      </c>
    </row>
    <row r="56" spans="1:14" s="14" customFormat="1" ht="18" customHeight="1" x14ac:dyDescent="0.2">
      <c r="A56" s="7" t="s">
        <v>241</v>
      </c>
      <c r="B56" s="8" t="s">
        <v>242</v>
      </c>
      <c r="C56" s="7">
        <v>675</v>
      </c>
      <c r="D56" s="9">
        <v>1021</v>
      </c>
      <c r="E56" s="9">
        <v>545</v>
      </c>
      <c r="F56" s="10">
        <v>1566</v>
      </c>
      <c r="G56" s="10">
        <v>3</v>
      </c>
      <c r="H56" s="10">
        <v>3</v>
      </c>
      <c r="I56" s="11">
        <v>69</v>
      </c>
      <c r="J56" s="12">
        <v>949</v>
      </c>
      <c r="K56" s="13">
        <v>40</v>
      </c>
      <c r="L56" s="50" t="s">
        <v>243</v>
      </c>
      <c r="M56" s="33">
        <f t="shared" si="2"/>
        <v>39</v>
      </c>
      <c r="N56" s="32">
        <f t="shared" si="3"/>
        <v>13</v>
      </c>
    </row>
    <row r="57" spans="1:14" s="14" customFormat="1" ht="18" customHeight="1" x14ac:dyDescent="0.2">
      <c r="A57" s="7" t="s">
        <v>244</v>
      </c>
      <c r="B57" s="8" t="s">
        <v>245</v>
      </c>
      <c r="C57" s="7">
        <v>495</v>
      </c>
      <c r="D57" s="9">
        <v>610</v>
      </c>
      <c r="E57" s="9">
        <v>156</v>
      </c>
      <c r="F57" s="10">
        <v>766</v>
      </c>
      <c r="G57" s="10" t="s">
        <v>149</v>
      </c>
      <c r="H57" s="10"/>
      <c r="I57" s="11">
        <v>2</v>
      </c>
      <c r="J57" s="12">
        <v>608</v>
      </c>
      <c r="K57" s="13">
        <v>26</v>
      </c>
      <c r="L57" s="50" t="s">
        <v>246</v>
      </c>
      <c r="M57" s="33">
        <f t="shared" si="2"/>
        <v>25</v>
      </c>
      <c r="N57" s="32">
        <f t="shared" si="3"/>
        <v>8</v>
      </c>
    </row>
    <row r="58" spans="1:14" s="14" customFormat="1" ht="18" customHeight="1" x14ac:dyDescent="0.2">
      <c r="A58" s="7" t="s">
        <v>247</v>
      </c>
      <c r="B58" s="8" t="s">
        <v>248</v>
      </c>
      <c r="C58" s="7">
        <v>600</v>
      </c>
      <c r="D58" s="9">
        <v>1122</v>
      </c>
      <c r="E58" s="9">
        <v>41</v>
      </c>
      <c r="F58" s="10">
        <v>1163</v>
      </c>
      <c r="G58" s="10">
        <v>6</v>
      </c>
      <c r="H58" s="10">
        <v>5</v>
      </c>
      <c r="I58" s="11">
        <v>183</v>
      </c>
      <c r="J58" s="12">
        <v>934</v>
      </c>
      <c r="K58" s="13">
        <v>39</v>
      </c>
      <c r="L58" s="50" t="s">
        <v>249</v>
      </c>
      <c r="M58" s="33">
        <f t="shared" si="2"/>
        <v>38</v>
      </c>
      <c r="N58" s="32">
        <f t="shared" si="3"/>
        <v>22</v>
      </c>
    </row>
    <row r="59" spans="1:14" s="14" customFormat="1" ht="18" customHeight="1" x14ac:dyDescent="0.2">
      <c r="A59" s="7" t="s">
        <v>250</v>
      </c>
      <c r="B59" s="8" t="s">
        <v>251</v>
      </c>
      <c r="C59" s="7">
        <v>630</v>
      </c>
      <c r="D59" s="9">
        <v>506</v>
      </c>
      <c r="E59" s="9">
        <v>319</v>
      </c>
      <c r="F59" s="10">
        <v>825</v>
      </c>
      <c r="G59" s="10">
        <v>1</v>
      </c>
      <c r="H59" s="10">
        <v>1</v>
      </c>
      <c r="I59" s="11">
        <v>9</v>
      </c>
      <c r="J59" s="12">
        <v>496</v>
      </c>
      <c r="K59" s="13">
        <v>21</v>
      </c>
      <c r="L59" s="50" t="s">
        <v>252</v>
      </c>
      <c r="M59" s="33">
        <f t="shared" si="2"/>
        <v>20</v>
      </c>
      <c r="N59" s="32">
        <f t="shared" si="3"/>
        <v>16</v>
      </c>
    </row>
    <row r="60" spans="1:14" s="14" customFormat="1" ht="18" customHeight="1" x14ac:dyDescent="0.2">
      <c r="A60" s="7" t="s">
        <v>253</v>
      </c>
      <c r="B60" s="8" t="s">
        <v>254</v>
      </c>
      <c r="C60" s="7">
        <v>630</v>
      </c>
      <c r="D60" s="9">
        <v>940</v>
      </c>
      <c r="E60" s="9">
        <v>2116</v>
      </c>
      <c r="F60" s="10">
        <v>3056</v>
      </c>
      <c r="G60" s="10" t="s">
        <v>149</v>
      </c>
      <c r="H60" s="10"/>
      <c r="I60" s="11">
        <v>2</v>
      </c>
      <c r="J60" s="12">
        <v>938</v>
      </c>
      <c r="K60" s="13">
        <v>39</v>
      </c>
      <c r="L60" s="50" t="s">
        <v>255</v>
      </c>
      <c r="M60" s="33">
        <f t="shared" si="2"/>
        <v>39</v>
      </c>
      <c r="N60" s="32">
        <f t="shared" si="3"/>
        <v>2</v>
      </c>
    </row>
    <row r="61" spans="1:14" s="14" customFormat="1" ht="18" customHeight="1" x14ac:dyDescent="0.2">
      <c r="A61" s="7" t="s">
        <v>256</v>
      </c>
      <c r="B61" s="8" t="s">
        <v>257</v>
      </c>
      <c r="C61" s="7">
        <v>420</v>
      </c>
      <c r="D61" s="9">
        <v>547</v>
      </c>
      <c r="E61" s="9">
        <v>5</v>
      </c>
      <c r="F61" s="10">
        <v>552</v>
      </c>
      <c r="G61" s="10" t="s">
        <v>149</v>
      </c>
      <c r="H61" s="10"/>
      <c r="I61" s="11">
        <v>6</v>
      </c>
      <c r="J61" s="12">
        <v>541</v>
      </c>
      <c r="K61" s="13">
        <v>23</v>
      </c>
      <c r="L61" s="50" t="s">
        <v>258</v>
      </c>
      <c r="M61" s="33">
        <f t="shared" si="2"/>
        <v>22</v>
      </c>
      <c r="N61" s="32">
        <f t="shared" si="3"/>
        <v>13</v>
      </c>
    </row>
    <row r="62" spans="1:14" s="14" customFormat="1" ht="18" customHeight="1" x14ac:dyDescent="0.2">
      <c r="A62" s="7" t="s">
        <v>259</v>
      </c>
      <c r="B62" s="8" t="s">
        <v>260</v>
      </c>
      <c r="C62" s="7">
        <v>420</v>
      </c>
      <c r="D62" s="9">
        <v>434</v>
      </c>
      <c r="E62" s="9">
        <v>2095</v>
      </c>
      <c r="F62" s="10">
        <v>2529</v>
      </c>
      <c r="G62" s="10" t="s">
        <v>149</v>
      </c>
      <c r="H62" s="10"/>
      <c r="I62" s="11"/>
      <c r="J62" s="12">
        <v>434</v>
      </c>
      <c r="K62" s="13">
        <v>18</v>
      </c>
      <c r="L62" s="50" t="s">
        <v>261</v>
      </c>
      <c r="M62" s="33">
        <f t="shared" si="2"/>
        <v>18</v>
      </c>
      <c r="N62" s="32">
        <f t="shared" si="3"/>
        <v>2</v>
      </c>
    </row>
    <row r="63" spans="1:14" s="14" customFormat="1" ht="18" customHeight="1" x14ac:dyDescent="0.2">
      <c r="A63" s="7" t="s">
        <v>262</v>
      </c>
      <c r="B63" s="8" t="s">
        <v>263</v>
      </c>
      <c r="C63" s="7">
        <v>420</v>
      </c>
      <c r="D63" s="9">
        <v>487</v>
      </c>
      <c r="E63" s="9">
        <v>1440</v>
      </c>
      <c r="F63" s="10">
        <v>1927</v>
      </c>
      <c r="G63" s="10" t="s">
        <v>149</v>
      </c>
      <c r="H63" s="10"/>
      <c r="I63" s="11"/>
      <c r="J63" s="12">
        <v>487</v>
      </c>
      <c r="K63" s="13">
        <v>21</v>
      </c>
      <c r="L63" s="50" t="s">
        <v>264</v>
      </c>
      <c r="M63" s="33">
        <f t="shared" si="2"/>
        <v>20</v>
      </c>
      <c r="N63" s="32">
        <f t="shared" si="3"/>
        <v>7</v>
      </c>
    </row>
    <row r="64" spans="1:14" s="14" customFormat="1" ht="18" customHeight="1" x14ac:dyDescent="0.2">
      <c r="A64" s="7" t="s">
        <v>265</v>
      </c>
      <c r="B64" s="8" t="s">
        <v>266</v>
      </c>
      <c r="C64" s="7">
        <v>378</v>
      </c>
      <c r="D64" s="9">
        <v>419</v>
      </c>
      <c r="E64" s="9">
        <v>767</v>
      </c>
      <c r="F64" s="10">
        <v>1186</v>
      </c>
      <c r="G64" s="10">
        <v>1</v>
      </c>
      <c r="H64" s="10">
        <v>1</v>
      </c>
      <c r="I64" s="11"/>
      <c r="J64" s="12">
        <v>418</v>
      </c>
      <c r="K64" s="13">
        <v>18</v>
      </c>
      <c r="L64" s="50" t="s">
        <v>267</v>
      </c>
      <c r="M64" s="33">
        <f t="shared" si="2"/>
        <v>17</v>
      </c>
      <c r="N64" s="32">
        <f t="shared" si="3"/>
        <v>10</v>
      </c>
    </row>
    <row r="65" spans="1:14" s="14" customFormat="1" ht="18" customHeight="1" x14ac:dyDescent="0.2">
      <c r="A65" s="7" t="s">
        <v>268</v>
      </c>
      <c r="B65" s="8" t="s">
        <v>269</v>
      </c>
      <c r="C65" s="7">
        <v>336</v>
      </c>
      <c r="D65" s="9">
        <v>333</v>
      </c>
      <c r="E65" s="9">
        <v>1385</v>
      </c>
      <c r="F65" s="10">
        <v>1718</v>
      </c>
      <c r="G65" s="10">
        <v>1</v>
      </c>
      <c r="H65" s="10">
        <v>1</v>
      </c>
      <c r="I65" s="11"/>
      <c r="J65" s="12">
        <v>332</v>
      </c>
      <c r="K65" s="13">
        <v>14</v>
      </c>
      <c r="L65" s="50" t="s">
        <v>270</v>
      </c>
      <c r="M65" s="33">
        <f t="shared" si="2"/>
        <v>13</v>
      </c>
      <c r="N65" s="32">
        <f t="shared" si="3"/>
        <v>20</v>
      </c>
    </row>
    <row r="66" spans="1:14" s="14" customFormat="1" ht="18" customHeight="1" x14ac:dyDescent="0.2">
      <c r="A66" s="7" t="s">
        <v>271</v>
      </c>
      <c r="B66" s="8" t="s">
        <v>272</v>
      </c>
      <c r="C66" s="7">
        <v>420</v>
      </c>
      <c r="D66" s="9">
        <v>549</v>
      </c>
      <c r="E66" s="9">
        <v>42</v>
      </c>
      <c r="F66" s="10">
        <v>591</v>
      </c>
      <c r="G66" s="10">
        <v>1</v>
      </c>
      <c r="H66" s="10">
        <v>1</v>
      </c>
      <c r="I66" s="11">
        <v>2</v>
      </c>
      <c r="J66" s="12">
        <v>546</v>
      </c>
      <c r="K66" s="13">
        <v>23</v>
      </c>
      <c r="L66" s="50" t="s">
        <v>273</v>
      </c>
      <c r="M66" s="33">
        <f t="shared" si="2"/>
        <v>22</v>
      </c>
      <c r="N66" s="32">
        <f t="shared" si="3"/>
        <v>18</v>
      </c>
    </row>
    <row r="67" spans="1:14" s="14" customFormat="1" ht="18" customHeight="1" x14ac:dyDescent="0.2">
      <c r="A67" s="7" t="s">
        <v>274</v>
      </c>
      <c r="B67" s="8" t="s">
        <v>275</v>
      </c>
      <c r="C67" s="7">
        <v>462</v>
      </c>
      <c r="D67" s="9">
        <v>512</v>
      </c>
      <c r="E67" s="9">
        <v>1172</v>
      </c>
      <c r="F67" s="10">
        <v>1684</v>
      </c>
      <c r="G67" s="10" t="s">
        <v>149</v>
      </c>
      <c r="H67" s="10"/>
      <c r="I67" s="11"/>
      <c r="J67" s="12">
        <v>512</v>
      </c>
      <c r="K67" s="13">
        <v>22</v>
      </c>
      <c r="L67" s="50" t="s">
        <v>276</v>
      </c>
      <c r="M67" s="33">
        <f t="shared" si="2"/>
        <v>21</v>
      </c>
      <c r="N67" s="32">
        <f t="shared" si="3"/>
        <v>8</v>
      </c>
    </row>
    <row r="68" spans="1:14" s="14" customFormat="1" ht="18" customHeight="1" x14ac:dyDescent="0.2">
      <c r="A68" s="7" t="s">
        <v>277</v>
      </c>
      <c r="B68" s="8" t="s">
        <v>278</v>
      </c>
      <c r="C68" s="7">
        <v>630</v>
      </c>
      <c r="D68" s="9">
        <v>809</v>
      </c>
      <c r="E68" s="9">
        <v>14</v>
      </c>
      <c r="F68" s="10">
        <v>823</v>
      </c>
      <c r="G68" s="10">
        <v>1</v>
      </c>
      <c r="H68" s="10">
        <v>1</v>
      </c>
      <c r="I68" s="11">
        <v>10</v>
      </c>
      <c r="J68" s="12">
        <v>798</v>
      </c>
      <c r="K68" s="13">
        <v>34</v>
      </c>
      <c r="L68" s="50" t="s">
        <v>279</v>
      </c>
      <c r="M68" s="33">
        <f t="shared" si="2"/>
        <v>33</v>
      </c>
      <c r="N68" s="32">
        <f t="shared" si="3"/>
        <v>6</v>
      </c>
    </row>
    <row r="69" spans="1:14" s="14" customFormat="1" ht="18" customHeight="1" x14ac:dyDescent="0.2">
      <c r="A69" s="7" t="s">
        <v>280</v>
      </c>
      <c r="B69" s="8" t="s">
        <v>281</v>
      </c>
      <c r="C69" s="7">
        <v>546</v>
      </c>
      <c r="D69" s="9">
        <v>798</v>
      </c>
      <c r="E69" s="9">
        <v>91</v>
      </c>
      <c r="F69" s="10">
        <v>889</v>
      </c>
      <c r="G69" s="10">
        <v>2</v>
      </c>
      <c r="H69" s="10">
        <v>2</v>
      </c>
      <c r="I69" s="11">
        <v>4</v>
      </c>
      <c r="J69" s="12">
        <v>792</v>
      </c>
      <c r="K69" s="13">
        <v>33</v>
      </c>
      <c r="L69" s="50" t="s">
        <v>282</v>
      </c>
      <c r="M69" s="33">
        <f t="shared" si="2"/>
        <v>33</v>
      </c>
      <c r="N69" s="32">
        <f t="shared" si="3"/>
        <v>0</v>
      </c>
    </row>
    <row r="70" spans="1:14" s="14" customFormat="1" ht="18" customHeight="1" x14ac:dyDescent="0.2">
      <c r="A70" s="7" t="s">
        <v>283</v>
      </c>
      <c r="B70" s="8" t="s">
        <v>284</v>
      </c>
      <c r="C70" s="7">
        <v>462</v>
      </c>
      <c r="D70" s="9">
        <v>464</v>
      </c>
      <c r="E70" s="9">
        <v>873</v>
      </c>
      <c r="F70" s="10">
        <v>1337</v>
      </c>
      <c r="G70" s="10">
        <v>1</v>
      </c>
      <c r="H70" s="10">
        <v>1</v>
      </c>
      <c r="I70" s="11"/>
      <c r="J70" s="12">
        <v>463</v>
      </c>
      <c r="K70" s="13">
        <v>20</v>
      </c>
      <c r="L70" s="50" t="s">
        <v>285</v>
      </c>
      <c r="M70" s="33">
        <f t="shared" si="2"/>
        <v>19</v>
      </c>
      <c r="N70" s="32">
        <f t="shared" si="3"/>
        <v>7</v>
      </c>
    </row>
    <row r="71" spans="1:14" s="14" customFormat="1" ht="18" customHeight="1" x14ac:dyDescent="0.2">
      <c r="A71" s="7" t="s">
        <v>286</v>
      </c>
      <c r="B71" s="8" t="s">
        <v>287</v>
      </c>
      <c r="C71" s="7">
        <v>720</v>
      </c>
      <c r="D71" s="9">
        <v>561</v>
      </c>
      <c r="E71" s="9">
        <v>1544</v>
      </c>
      <c r="F71" s="10">
        <v>2105</v>
      </c>
      <c r="G71" s="10">
        <v>1</v>
      </c>
      <c r="H71" s="10">
        <v>1</v>
      </c>
      <c r="I71" s="11">
        <v>2</v>
      </c>
      <c r="J71" s="12">
        <v>558</v>
      </c>
      <c r="K71" s="13">
        <v>24</v>
      </c>
      <c r="L71" s="50" t="s">
        <v>288</v>
      </c>
      <c r="M71" s="33">
        <f t="shared" si="2"/>
        <v>23</v>
      </c>
      <c r="N71" s="32">
        <f t="shared" si="3"/>
        <v>6</v>
      </c>
    </row>
    <row r="72" spans="1:14" s="14" customFormat="1" ht="18" customHeight="1" x14ac:dyDescent="0.2">
      <c r="A72" s="7" t="s">
        <v>289</v>
      </c>
      <c r="B72" s="8" t="s">
        <v>290</v>
      </c>
      <c r="C72" s="7">
        <v>480</v>
      </c>
      <c r="D72" s="9">
        <v>653</v>
      </c>
      <c r="E72" s="9">
        <v>168</v>
      </c>
      <c r="F72" s="10">
        <v>821</v>
      </c>
      <c r="G72" s="10">
        <v>3</v>
      </c>
      <c r="H72" s="10">
        <v>3</v>
      </c>
      <c r="I72" s="11">
        <v>22</v>
      </c>
      <c r="J72" s="12">
        <v>628</v>
      </c>
      <c r="K72" s="13">
        <v>26</v>
      </c>
      <c r="L72" s="50" t="s">
        <v>291</v>
      </c>
      <c r="M72" s="33">
        <f t="shared" si="2"/>
        <v>26</v>
      </c>
      <c r="N72" s="32">
        <f t="shared" si="3"/>
        <v>4</v>
      </c>
    </row>
    <row r="73" spans="1:14" s="14" customFormat="1" ht="18" customHeight="1" x14ac:dyDescent="0.2">
      <c r="A73" s="7" t="s">
        <v>292</v>
      </c>
      <c r="B73" s="8" t="s">
        <v>293</v>
      </c>
      <c r="C73" s="7">
        <v>675</v>
      </c>
      <c r="D73" s="9">
        <v>689</v>
      </c>
      <c r="E73" s="9">
        <v>1130</v>
      </c>
      <c r="F73" s="10">
        <v>1819</v>
      </c>
      <c r="G73" s="10" t="s">
        <v>149</v>
      </c>
      <c r="H73" s="10"/>
      <c r="I73" s="11">
        <v>14</v>
      </c>
      <c r="J73" s="12">
        <v>675</v>
      </c>
      <c r="K73" s="13">
        <v>28</v>
      </c>
      <c r="L73" s="50" t="s">
        <v>294</v>
      </c>
      <c r="M73" s="33">
        <f t="shared" si="2"/>
        <v>28</v>
      </c>
      <c r="N73" s="32">
        <f t="shared" si="3"/>
        <v>3</v>
      </c>
    </row>
    <row r="74" spans="1:14" s="14" customFormat="1" ht="18" customHeight="1" x14ac:dyDescent="0.2">
      <c r="A74" s="7" t="s">
        <v>295</v>
      </c>
      <c r="B74" s="8" t="s">
        <v>296</v>
      </c>
      <c r="C74" s="7">
        <v>540</v>
      </c>
      <c r="D74" s="9">
        <v>645</v>
      </c>
      <c r="E74" s="9">
        <v>14</v>
      </c>
      <c r="F74" s="10">
        <v>659</v>
      </c>
      <c r="G74" s="10">
        <v>2</v>
      </c>
      <c r="H74" s="10">
        <v>2</v>
      </c>
      <c r="I74" s="11">
        <v>3</v>
      </c>
      <c r="J74" s="12">
        <v>640</v>
      </c>
      <c r="K74" s="13">
        <v>27</v>
      </c>
      <c r="L74" s="50" t="s">
        <v>297</v>
      </c>
      <c r="M74" s="33">
        <f t="shared" si="2"/>
        <v>26</v>
      </c>
      <c r="N74" s="32">
        <f t="shared" si="3"/>
        <v>16</v>
      </c>
    </row>
    <row r="75" spans="1:14" s="14" customFormat="1" ht="18" customHeight="1" x14ac:dyDescent="0.2">
      <c r="A75" s="7" t="s">
        <v>298</v>
      </c>
      <c r="B75" s="8" t="s">
        <v>299</v>
      </c>
      <c r="C75" s="7">
        <v>675</v>
      </c>
      <c r="D75" s="9">
        <v>806</v>
      </c>
      <c r="E75" s="9">
        <v>157</v>
      </c>
      <c r="F75" s="10">
        <v>963</v>
      </c>
      <c r="G75" s="10" t="s">
        <v>149</v>
      </c>
      <c r="H75" s="10"/>
      <c r="I75" s="11">
        <v>5</v>
      </c>
      <c r="J75" s="12">
        <v>801</v>
      </c>
      <c r="K75" s="13">
        <v>34</v>
      </c>
      <c r="L75" s="50" t="s">
        <v>300</v>
      </c>
      <c r="M75" s="33">
        <f t="shared" si="2"/>
        <v>33</v>
      </c>
      <c r="N75" s="32">
        <f t="shared" si="3"/>
        <v>9</v>
      </c>
    </row>
    <row r="76" spans="1:14" s="14" customFormat="1" ht="18" customHeight="1" x14ac:dyDescent="0.2">
      <c r="A76" s="7" t="s">
        <v>301</v>
      </c>
      <c r="B76" s="8" t="s">
        <v>302</v>
      </c>
      <c r="C76" s="7">
        <v>540</v>
      </c>
      <c r="D76" s="9">
        <v>659</v>
      </c>
      <c r="E76" s="9">
        <v>466</v>
      </c>
      <c r="F76" s="10">
        <v>1125</v>
      </c>
      <c r="G76" s="10">
        <v>4</v>
      </c>
      <c r="H76" s="10">
        <v>4</v>
      </c>
      <c r="I76" s="11">
        <v>1</v>
      </c>
      <c r="J76" s="12">
        <v>654</v>
      </c>
      <c r="K76" s="13">
        <v>28</v>
      </c>
      <c r="L76" s="50" t="s">
        <v>303</v>
      </c>
      <c r="M76" s="33">
        <f t="shared" si="2"/>
        <v>27</v>
      </c>
      <c r="N76" s="32">
        <f t="shared" si="3"/>
        <v>6</v>
      </c>
    </row>
    <row r="77" spans="1:14" s="14" customFormat="1" ht="18" customHeight="1" x14ac:dyDescent="0.2">
      <c r="A77" s="7" t="s">
        <v>304</v>
      </c>
      <c r="B77" s="8" t="s">
        <v>305</v>
      </c>
      <c r="C77" s="7">
        <v>495</v>
      </c>
      <c r="D77" s="9">
        <v>614</v>
      </c>
      <c r="E77" s="9">
        <v>2003</v>
      </c>
      <c r="F77" s="10">
        <v>2617</v>
      </c>
      <c r="G77" s="10">
        <v>2</v>
      </c>
      <c r="H77" s="10">
        <v>2</v>
      </c>
      <c r="I77" s="11">
        <v>1</v>
      </c>
      <c r="J77" s="12">
        <v>611</v>
      </c>
      <c r="K77" s="13">
        <v>26</v>
      </c>
      <c r="L77" s="50" t="s">
        <v>306</v>
      </c>
      <c r="M77" s="33">
        <f t="shared" si="2"/>
        <v>25</v>
      </c>
      <c r="N77" s="32">
        <f t="shared" si="3"/>
        <v>11</v>
      </c>
    </row>
    <row r="78" spans="1:14" s="14" customFormat="1" ht="18" customHeight="1" x14ac:dyDescent="0.2">
      <c r="A78" s="7" t="s">
        <v>307</v>
      </c>
      <c r="B78" s="8" t="s">
        <v>308</v>
      </c>
      <c r="C78" s="7">
        <v>675</v>
      </c>
      <c r="D78" s="9">
        <v>852</v>
      </c>
      <c r="E78" s="9">
        <v>34</v>
      </c>
      <c r="F78" s="10">
        <v>886</v>
      </c>
      <c r="G78" s="10">
        <v>3</v>
      </c>
      <c r="H78" s="10">
        <v>3</v>
      </c>
      <c r="I78" s="11">
        <v>1</v>
      </c>
      <c r="J78" s="12">
        <v>848</v>
      </c>
      <c r="K78" s="13">
        <v>36</v>
      </c>
      <c r="L78" s="50" t="s">
        <v>309</v>
      </c>
      <c r="M78" s="33">
        <f t="shared" si="2"/>
        <v>35</v>
      </c>
      <c r="N78" s="32">
        <f t="shared" si="3"/>
        <v>8</v>
      </c>
    </row>
    <row r="79" spans="1:14" s="14" customFormat="1" ht="18" customHeight="1" x14ac:dyDescent="0.2">
      <c r="A79" s="7" t="s">
        <v>310</v>
      </c>
      <c r="B79" s="8" t="s">
        <v>311</v>
      </c>
      <c r="C79" s="7">
        <v>630</v>
      </c>
      <c r="D79" s="9">
        <v>821</v>
      </c>
      <c r="E79" s="9">
        <v>390</v>
      </c>
      <c r="F79" s="10">
        <v>1211</v>
      </c>
      <c r="G79" s="10">
        <v>4</v>
      </c>
      <c r="H79" s="10">
        <v>4</v>
      </c>
      <c r="I79" s="11">
        <v>45</v>
      </c>
      <c r="J79" s="12">
        <v>772</v>
      </c>
      <c r="K79" s="13">
        <v>32</v>
      </c>
      <c r="L79" s="50" t="s">
        <v>312</v>
      </c>
      <c r="M79" s="33">
        <f t="shared" si="2"/>
        <v>32</v>
      </c>
      <c r="N79" s="32">
        <f t="shared" si="3"/>
        <v>4</v>
      </c>
    </row>
    <row r="80" spans="1:14" s="14" customFormat="1" ht="18" customHeight="1" x14ac:dyDescent="0.2">
      <c r="A80" s="7" t="s">
        <v>313</v>
      </c>
      <c r="B80" s="8" t="s">
        <v>314</v>
      </c>
      <c r="C80" s="7">
        <v>495</v>
      </c>
      <c r="D80" s="9">
        <v>530</v>
      </c>
      <c r="E80" s="9">
        <v>1218</v>
      </c>
      <c r="F80" s="10">
        <v>1748</v>
      </c>
      <c r="G80" s="10">
        <v>1</v>
      </c>
      <c r="H80" s="10">
        <v>1</v>
      </c>
      <c r="I80" s="11">
        <v>5</v>
      </c>
      <c r="J80" s="12">
        <v>524</v>
      </c>
      <c r="K80" s="13">
        <v>22</v>
      </c>
      <c r="L80" s="50" t="s">
        <v>315</v>
      </c>
      <c r="M80" s="33">
        <f t="shared" si="2"/>
        <v>21</v>
      </c>
      <c r="N80" s="32">
        <f t="shared" si="3"/>
        <v>20</v>
      </c>
    </row>
    <row r="81" spans="1:14" s="14" customFormat="1" ht="18" customHeight="1" x14ac:dyDescent="0.2">
      <c r="A81" s="7" t="s">
        <v>316</v>
      </c>
      <c r="B81" s="8" t="s">
        <v>317</v>
      </c>
      <c r="C81" s="7">
        <v>540</v>
      </c>
      <c r="D81" s="9">
        <v>678</v>
      </c>
      <c r="E81" s="9">
        <v>125</v>
      </c>
      <c r="F81" s="10">
        <v>803</v>
      </c>
      <c r="G81" s="10">
        <v>1</v>
      </c>
      <c r="H81" s="10">
        <v>1</v>
      </c>
      <c r="I81" s="11"/>
      <c r="J81" s="12">
        <v>677</v>
      </c>
      <c r="K81" s="13">
        <v>29</v>
      </c>
      <c r="L81" s="50" t="s">
        <v>318</v>
      </c>
      <c r="M81" s="33">
        <f t="shared" si="2"/>
        <v>28</v>
      </c>
      <c r="N81" s="32">
        <f t="shared" si="3"/>
        <v>5</v>
      </c>
    </row>
    <row r="82" spans="1:14" s="14" customFormat="1" ht="18" customHeight="1" x14ac:dyDescent="0.2">
      <c r="A82" s="7" t="s">
        <v>319</v>
      </c>
      <c r="B82" s="8" t="s">
        <v>320</v>
      </c>
      <c r="C82" s="7">
        <v>630</v>
      </c>
      <c r="D82" s="9">
        <v>1031</v>
      </c>
      <c r="E82" s="9">
        <v>862</v>
      </c>
      <c r="F82" s="10">
        <v>1893</v>
      </c>
      <c r="G82" s="10">
        <v>10</v>
      </c>
      <c r="H82" s="10">
        <v>10</v>
      </c>
      <c r="I82" s="11"/>
      <c r="J82" s="12">
        <v>1021</v>
      </c>
      <c r="K82" s="13">
        <v>43</v>
      </c>
      <c r="L82" s="50" t="s">
        <v>321</v>
      </c>
      <c r="M82" s="33">
        <f t="shared" ref="M82:M113" si="4">INT(J82/$N$1)</f>
        <v>42</v>
      </c>
      <c r="N82" s="32">
        <f t="shared" ref="N82:N113" si="5">MOD(J82,$N$1)</f>
        <v>13</v>
      </c>
    </row>
    <row r="83" spans="1:14" s="14" customFormat="1" ht="18" customHeight="1" x14ac:dyDescent="0.2">
      <c r="A83" s="7" t="s">
        <v>322</v>
      </c>
      <c r="B83" s="8" t="s">
        <v>323</v>
      </c>
      <c r="C83" s="7">
        <v>675</v>
      </c>
      <c r="D83" s="9">
        <v>873</v>
      </c>
      <c r="E83" s="9">
        <v>5</v>
      </c>
      <c r="F83" s="10">
        <v>878</v>
      </c>
      <c r="G83" s="10">
        <v>6</v>
      </c>
      <c r="H83" s="10">
        <v>6</v>
      </c>
      <c r="I83" s="11">
        <v>7</v>
      </c>
      <c r="J83" s="12">
        <v>860</v>
      </c>
      <c r="K83" s="13">
        <v>36</v>
      </c>
      <c r="L83" s="50" t="s">
        <v>324</v>
      </c>
      <c r="M83" s="33">
        <f t="shared" si="4"/>
        <v>35</v>
      </c>
      <c r="N83" s="32">
        <f t="shared" si="5"/>
        <v>20</v>
      </c>
    </row>
    <row r="84" spans="1:14" s="14" customFormat="1" ht="18" customHeight="1" x14ac:dyDescent="0.2">
      <c r="A84" s="7" t="s">
        <v>325</v>
      </c>
      <c r="B84" s="8" t="s">
        <v>326</v>
      </c>
      <c r="C84" s="7">
        <v>540</v>
      </c>
      <c r="D84" s="9">
        <v>833</v>
      </c>
      <c r="E84" s="9">
        <v>2443</v>
      </c>
      <c r="F84" s="10">
        <v>3276</v>
      </c>
      <c r="G84" s="10">
        <v>1</v>
      </c>
      <c r="H84" s="10">
        <v>1</v>
      </c>
      <c r="I84" s="11"/>
      <c r="J84" s="12">
        <v>832</v>
      </c>
      <c r="K84" s="13">
        <v>35</v>
      </c>
      <c r="L84" s="50" t="s">
        <v>327</v>
      </c>
      <c r="M84" s="33">
        <f t="shared" si="4"/>
        <v>34</v>
      </c>
      <c r="N84" s="32">
        <f t="shared" si="5"/>
        <v>16</v>
      </c>
    </row>
    <row r="85" spans="1:14" s="14" customFormat="1" ht="18" customHeight="1" x14ac:dyDescent="0.2">
      <c r="A85" s="7" t="s">
        <v>328</v>
      </c>
      <c r="B85" s="8" t="s">
        <v>329</v>
      </c>
      <c r="C85" s="7">
        <v>675</v>
      </c>
      <c r="D85" s="9">
        <v>743</v>
      </c>
      <c r="E85" s="9">
        <v>27</v>
      </c>
      <c r="F85" s="10">
        <v>770</v>
      </c>
      <c r="G85" s="10">
        <v>2</v>
      </c>
      <c r="H85" s="10">
        <v>2</v>
      </c>
      <c r="I85" s="11">
        <v>7</v>
      </c>
      <c r="J85" s="12">
        <v>734</v>
      </c>
      <c r="K85" s="13">
        <v>31</v>
      </c>
      <c r="L85" s="50" t="s">
        <v>330</v>
      </c>
      <c r="M85" s="33">
        <f t="shared" si="4"/>
        <v>30</v>
      </c>
      <c r="N85" s="32">
        <f t="shared" si="5"/>
        <v>14</v>
      </c>
    </row>
    <row r="86" spans="1:14" s="14" customFormat="1" ht="18" customHeight="1" x14ac:dyDescent="0.2">
      <c r="A86" s="7" t="s">
        <v>331</v>
      </c>
      <c r="B86" s="8" t="s">
        <v>332</v>
      </c>
      <c r="C86" s="7">
        <v>495</v>
      </c>
      <c r="D86" s="9">
        <v>660</v>
      </c>
      <c r="E86" s="9">
        <v>468</v>
      </c>
      <c r="F86" s="10">
        <v>1128</v>
      </c>
      <c r="G86" s="10" t="s">
        <v>149</v>
      </c>
      <c r="H86" s="10"/>
      <c r="I86" s="11">
        <v>3</v>
      </c>
      <c r="J86" s="12">
        <v>657</v>
      </c>
      <c r="K86" s="13">
        <v>28</v>
      </c>
      <c r="L86" s="50" t="s">
        <v>333</v>
      </c>
      <c r="M86" s="33">
        <f t="shared" si="4"/>
        <v>27</v>
      </c>
      <c r="N86" s="32">
        <f t="shared" si="5"/>
        <v>9</v>
      </c>
    </row>
    <row r="87" spans="1:14" s="14" customFormat="1" ht="18" customHeight="1" x14ac:dyDescent="0.2">
      <c r="A87" s="7" t="s">
        <v>334</v>
      </c>
      <c r="B87" s="8" t="s">
        <v>335</v>
      </c>
      <c r="C87" s="7">
        <v>450</v>
      </c>
      <c r="D87" s="9">
        <v>564</v>
      </c>
      <c r="E87" s="9">
        <v>1992</v>
      </c>
      <c r="F87" s="10">
        <v>2556</v>
      </c>
      <c r="G87" s="10" t="s">
        <v>149</v>
      </c>
      <c r="H87" s="10"/>
      <c r="I87" s="11"/>
      <c r="J87" s="12">
        <v>564</v>
      </c>
      <c r="K87" s="13">
        <v>24</v>
      </c>
      <c r="L87" s="50" t="s">
        <v>336</v>
      </c>
      <c r="M87" s="33">
        <f t="shared" si="4"/>
        <v>23</v>
      </c>
      <c r="N87" s="32">
        <f t="shared" si="5"/>
        <v>12</v>
      </c>
    </row>
    <row r="88" spans="1:14" s="14" customFormat="1" ht="18" customHeight="1" x14ac:dyDescent="0.2">
      <c r="A88" s="7" t="s">
        <v>337</v>
      </c>
      <c r="B88" s="8" t="s">
        <v>338</v>
      </c>
      <c r="C88" s="7">
        <v>630</v>
      </c>
      <c r="D88" s="9">
        <v>812</v>
      </c>
      <c r="E88" s="9">
        <v>36</v>
      </c>
      <c r="F88" s="10">
        <v>848</v>
      </c>
      <c r="G88" s="10" t="s">
        <v>149</v>
      </c>
      <c r="H88" s="10"/>
      <c r="I88" s="11">
        <v>4</v>
      </c>
      <c r="J88" s="12">
        <v>808</v>
      </c>
      <c r="K88" s="36">
        <v>34</v>
      </c>
      <c r="L88" s="51" t="s">
        <v>339</v>
      </c>
      <c r="M88" s="33">
        <f t="shared" si="4"/>
        <v>33</v>
      </c>
      <c r="N88" s="32">
        <f t="shared" si="5"/>
        <v>16</v>
      </c>
    </row>
    <row r="89" spans="1:14" s="14" customFormat="1" ht="18" customHeight="1" x14ac:dyDescent="0.2">
      <c r="A89" s="7" t="s">
        <v>340</v>
      </c>
      <c r="B89" s="8" t="s">
        <v>341</v>
      </c>
      <c r="C89" s="7">
        <v>540</v>
      </c>
      <c r="D89" s="9">
        <v>705</v>
      </c>
      <c r="E89" s="9">
        <v>712</v>
      </c>
      <c r="F89" s="10">
        <v>1417</v>
      </c>
      <c r="G89" s="10" t="s">
        <v>149</v>
      </c>
      <c r="H89" s="10"/>
      <c r="I89" s="11"/>
      <c r="J89" s="12">
        <v>705</v>
      </c>
      <c r="K89" s="13">
        <v>30</v>
      </c>
      <c r="L89" s="50" t="s">
        <v>342</v>
      </c>
      <c r="M89" s="33">
        <f t="shared" si="4"/>
        <v>29</v>
      </c>
      <c r="N89" s="32">
        <f t="shared" si="5"/>
        <v>9</v>
      </c>
    </row>
    <row r="90" spans="1:14" s="14" customFormat="1" ht="18" customHeight="1" x14ac:dyDescent="0.2">
      <c r="A90" s="7" t="s">
        <v>343</v>
      </c>
      <c r="B90" s="8" t="s">
        <v>344</v>
      </c>
      <c r="C90" s="7">
        <v>450</v>
      </c>
      <c r="D90" s="9">
        <v>706</v>
      </c>
      <c r="E90" s="9">
        <v>701</v>
      </c>
      <c r="F90" s="10">
        <v>1407</v>
      </c>
      <c r="G90" s="10">
        <v>1</v>
      </c>
      <c r="H90" s="10">
        <v>1</v>
      </c>
      <c r="I90" s="11"/>
      <c r="J90" s="12">
        <v>705</v>
      </c>
      <c r="K90" s="13">
        <v>30</v>
      </c>
      <c r="L90" s="50" t="s">
        <v>342</v>
      </c>
      <c r="M90" s="33">
        <f t="shared" si="4"/>
        <v>29</v>
      </c>
      <c r="N90" s="32">
        <f t="shared" si="5"/>
        <v>9</v>
      </c>
    </row>
    <row r="91" spans="1:14" s="14" customFormat="1" ht="18" customHeight="1" x14ac:dyDescent="0.2">
      <c r="A91" s="7" t="s">
        <v>345</v>
      </c>
      <c r="B91" s="8" t="s">
        <v>346</v>
      </c>
      <c r="C91" s="7">
        <v>585</v>
      </c>
      <c r="D91" s="9">
        <v>918</v>
      </c>
      <c r="E91" s="9">
        <v>26</v>
      </c>
      <c r="F91" s="10">
        <v>944</v>
      </c>
      <c r="G91" s="10">
        <v>3</v>
      </c>
      <c r="H91" s="10">
        <v>3</v>
      </c>
      <c r="I91" s="11">
        <v>230</v>
      </c>
      <c r="J91" s="12">
        <v>685</v>
      </c>
      <c r="K91" s="36">
        <v>29</v>
      </c>
      <c r="L91" s="51" t="s">
        <v>347</v>
      </c>
      <c r="M91" s="33">
        <f t="shared" si="4"/>
        <v>28</v>
      </c>
      <c r="N91" s="32">
        <f t="shared" si="5"/>
        <v>13</v>
      </c>
    </row>
    <row r="92" spans="1:14" s="14" customFormat="1" ht="18" customHeight="1" x14ac:dyDescent="0.2">
      <c r="A92" s="7" t="s">
        <v>348</v>
      </c>
      <c r="B92" s="8" t="s">
        <v>349</v>
      </c>
      <c r="C92" s="7">
        <v>450</v>
      </c>
      <c r="D92" s="9">
        <v>363</v>
      </c>
      <c r="E92" s="9">
        <v>1811</v>
      </c>
      <c r="F92" s="10">
        <v>2174</v>
      </c>
      <c r="G92" s="10">
        <v>1</v>
      </c>
      <c r="H92" s="10">
        <v>1</v>
      </c>
      <c r="I92" s="11">
        <v>5</v>
      </c>
      <c r="J92" s="12">
        <v>357</v>
      </c>
      <c r="K92" s="13">
        <v>15</v>
      </c>
      <c r="L92" s="50" t="s">
        <v>350</v>
      </c>
      <c r="M92" s="33">
        <f t="shared" si="4"/>
        <v>14</v>
      </c>
      <c r="N92" s="32">
        <f t="shared" si="5"/>
        <v>21</v>
      </c>
    </row>
    <row r="93" spans="1:14" s="14" customFormat="1" ht="18" customHeight="1" x14ac:dyDescent="0.2">
      <c r="A93" s="7" t="s">
        <v>351</v>
      </c>
      <c r="B93" s="8" t="s">
        <v>352</v>
      </c>
      <c r="C93" s="7">
        <v>675</v>
      </c>
      <c r="D93" s="9">
        <v>951</v>
      </c>
      <c r="E93" s="9">
        <v>2155</v>
      </c>
      <c r="F93" s="10">
        <v>3106</v>
      </c>
      <c r="G93" s="10">
        <v>2</v>
      </c>
      <c r="H93" s="10">
        <v>2</v>
      </c>
      <c r="I93" s="11">
        <v>18</v>
      </c>
      <c r="J93" s="12">
        <v>931</v>
      </c>
      <c r="K93" s="13">
        <v>39</v>
      </c>
      <c r="L93" s="50" t="s">
        <v>353</v>
      </c>
      <c r="M93" s="33">
        <f t="shared" si="4"/>
        <v>38</v>
      </c>
      <c r="N93" s="32">
        <f t="shared" si="5"/>
        <v>19</v>
      </c>
    </row>
    <row r="94" spans="1:14" s="14" customFormat="1" ht="18" customHeight="1" x14ac:dyDescent="0.2">
      <c r="A94" s="7" t="s">
        <v>354</v>
      </c>
      <c r="B94" s="8" t="s">
        <v>355</v>
      </c>
      <c r="C94" s="7">
        <v>405</v>
      </c>
      <c r="D94" s="9">
        <v>353</v>
      </c>
      <c r="E94" s="9">
        <v>1830</v>
      </c>
      <c r="F94" s="10">
        <v>2183</v>
      </c>
      <c r="G94" s="10">
        <v>1</v>
      </c>
      <c r="H94" s="10">
        <v>1</v>
      </c>
      <c r="I94" s="11"/>
      <c r="J94" s="12">
        <v>352</v>
      </c>
      <c r="K94" s="13">
        <v>15</v>
      </c>
      <c r="L94" s="50" t="s">
        <v>356</v>
      </c>
      <c r="M94" s="33">
        <f t="shared" si="4"/>
        <v>14</v>
      </c>
      <c r="N94" s="32">
        <f t="shared" si="5"/>
        <v>16</v>
      </c>
    </row>
    <row r="95" spans="1:14" s="14" customFormat="1" ht="18" customHeight="1" x14ac:dyDescent="0.2">
      <c r="A95" s="7" t="s">
        <v>357</v>
      </c>
      <c r="B95" s="8" t="s">
        <v>358</v>
      </c>
      <c r="C95" s="7">
        <v>585</v>
      </c>
      <c r="D95" s="9">
        <v>1023</v>
      </c>
      <c r="E95" s="9">
        <v>1167</v>
      </c>
      <c r="F95" s="10">
        <v>2190</v>
      </c>
      <c r="G95" s="10" t="s">
        <v>149</v>
      </c>
      <c r="H95" s="10"/>
      <c r="I95" s="11">
        <v>1</v>
      </c>
      <c r="J95" s="12">
        <v>1022</v>
      </c>
      <c r="K95" s="13">
        <v>43</v>
      </c>
      <c r="L95" s="50" t="s">
        <v>359</v>
      </c>
      <c r="M95" s="33">
        <f t="shared" si="4"/>
        <v>42</v>
      </c>
      <c r="N95" s="32">
        <f t="shared" si="5"/>
        <v>14</v>
      </c>
    </row>
    <row r="96" spans="1:14" s="14" customFormat="1" ht="18" customHeight="1" x14ac:dyDescent="0.2">
      <c r="A96" s="7" t="s">
        <v>360</v>
      </c>
      <c r="B96" s="8" t="s">
        <v>361</v>
      </c>
      <c r="C96" s="7">
        <v>630</v>
      </c>
      <c r="D96" s="9">
        <v>1015</v>
      </c>
      <c r="E96" s="9">
        <v>70</v>
      </c>
      <c r="F96" s="10">
        <v>1085</v>
      </c>
      <c r="G96" s="10" t="s">
        <v>149</v>
      </c>
      <c r="H96" s="10"/>
      <c r="I96" s="11">
        <v>8</v>
      </c>
      <c r="J96" s="12">
        <v>1007</v>
      </c>
      <c r="K96" s="13">
        <v>42</v>
      </c>
      <c r="L96" s="50" t="s">
        <v>362</v>
      </c>
      <c r="M96" s="33">
        <f t="shared" si="4"/>
        <v>41</v>
      </c>
      <c r="N96" s="32">
        <f t="shared" si="5"/>
        <v>23</v>
      </c>
    </row>
    <row r="97" spans="1:14" s="14" customFormat="1" ht="18" customHeight="1" x14ac:dyDescent="0.2">
      <c r="A97" s="7" t="s">
        <v>363</v>
      </c>
      <c r="B97" s="8" t="s">
        <v>364</v>
      </c>
      <c r="C97" s="7">
        <v>675</v>
      </c>
      <c r="D97" s="9">
        <v>839</v>
      </c>
      <c r="E97" s="9">
        <v>31</v>
      </c>
      <c r="F97" s="10">
        <v>870</v>
      </c>
      <c r="G97" s="10">
        <v>5</v>
      </c>
      <c r="H97" s="10">
        <v>5</v>
      </c>
      <c r="I97" s="11">
        <v>8</v>
      </c>
      <c r="J97" s="12">
        <v>826</v>
      </c>
      <c r="K97" s="13">
        <v>35</v>
      </c>
      <c r="L97" s="50" t="s">
        <v>365</v>
      </c>
      <c r="M97" s="33">
        <f t="shared" si="4"/>
        <v>34</v>
      </c>
      <c r="N97" s="32">
        <f t="shared" si="5"/>
        <v>10</v>
      </c>
    </row>
    <row r="98" spans="1:14" s="14" customFormat="1" ht="18" customHeight="1" x14ac:dyDescent="0.2">
      <c r="A98" s="7" t="s">
        <v>366</v>
      </c>
      <c r="B98" s="8" t="s">
        <v>367</v>
      </c>
      <c r="C98" s="7">
        <v>585</v>
      </c>
      <c r="D98" s="9">
        <v>861</v>
      </c>
      <c r="E98" s="9">
        <v>247</v>
      </c>
      <c r="F98" s="10">
        <v>1108</v>
      </c>
      <c r="G98" s="10">
        <v>8</v>
      </c>
      <c r="H98" s="10">
        <v>8</v>
      </c>
      <c r="I98" s="11">
        <v>15</v>
      </c>
      <c r="J98" s="12">
        <v>838</v>
      </c>
      <c r="K98" s="13">
        <v>35</v>
      </c>
      <c r="L98" s="50" t="s">
        <v>368</v>
      </c>
      <c r="M98" s="33">
        <f t="shared" si="4"/>
        <v>34</v>
      </c>
      <c r="N98" s="32">
        <f t="shared" si="5"/>
        <v>22</v>
      </c>
    </row>
    <row r="99" spans="1:14" s="14" customFormat="1" ht="18" customHeight="1" x14ac:dyDescent="0.2">
      <c r="A99" s="7" t="s">
        <v>369</v>
      </c>
      <c r="B99" s="8" t="s">
        <v>370</v>
      </c>
      <c r="C99" s="7">
        <v>585</v>
      </c>
      <c r="D99" s="9">
        <v>708</v>
      </c>
      <c r="E99" s="9">
        <v>1174</v>
      </c>
      <c r="F99" s="10">
        <v>1882</v>
      </c>
      <c r="G99" s="10">
        <v>5</v>
      </c>
      <c r="H99" s="10">
        <v>5</v>
      </c>
      <c r="I99" s="11">
        <v>9</v>
      </c>
      <c r="J99" s="12">
        <v>694</v>
      </c>
      <c r="K99" s="13">
        <v>29</v>
      </c>
      <c r="L99" s="50" t="s">
        <v>371</v>
      </c>
      <c r="M99" s="33">
        <f t="shared" si="4"/>
        <v>28</v>
      </c>
      <c r="N99" s="32">
        <f t="shared" si="5"/>
        <v>22</v>
      </c>
    </row>
    <row r="100" spans="1:14" s="14" customFormat="1" ht="18" customHeight="1" x14ac:dyDescent="0.2">
      <c r="A100" s="7" t="s">
        <v>372</v>
      </c>
      <c r="B100" s="8" t="s">
        <v>373</v>
      </c>
      <c r="C100" s="7">
        <v>585</v>
      </c>
      <c r="D100" s="9">
        <v>842</v>
      </c>
      <c r="E100" s="9">
        <v>204</v>
      </c>
      <c r="F100" s="10">
        <v>1046</v>
      </c>
      <c r="G100" s="10">
        <v>7</v>
      </c>
      <c r="H100" s="10">
        <v>7</v>
      </c>
      <c r="I100" s="11">
        <v>41</v>
      </c>
      <c r="J100" s="12">
        <v>794</v>
      </c>
      <c r="K100" s="13">
        <v>33</v>
      </c>
      <c r="L100" s="50" t="s">
        <v>198</v>
      </c>
      <c r="M100" s="33">
        <f t="shared" si="4"/>
        <v>33</v>
      </c>
      <c r="N100" s="32">
        <f t="shared" si="5"/>
        <v>2</v>
      </c>
    </row>
    <row r="101" spans="1:14" s="14" customFormat="1" ht="18" customHeight="1" x14ac:dyDescent="0.2">
      <c r="A101" s="7" t="s">
        <v>374</v>
      </c>
      <c r="B101" s="8" t="s">
        <v>375</v>
      </c>
      <c r="C101" s="7">
        <v>540</v>
      </c>
      <c r="D101" s="9">
        <v>474</v>
      </c>
      <c r="E101" s="9">
        <v>67</v>
      </c>
      <c r="F101" s="10">
        <v>541</v>
      </c>
      <c r="G101" s="10" t="s">
        <v>149</v>
      </c>
      <c r="H101" s="10"/>
      <c r="I101" s="11">
        <v>50</v>
      </c>
      <c r="J101" s="12">
        <v>424</v>
      </c>
      <c r="K101" s="13">
        <v>18</v>
      </c>
      <c r="L101" s="50" t="s">
        <v>376</v>
      </c>
      <c r="M101" s="33">
        <f t="shared" si="4"/>
        <v>17</v>
      </c>
      <c r="N101" s="32">
        <f t="shared" si="5"/>
        <v>16</v>
      </c>
    </row>
    <row r="102" spans="1:14" s="14" customFormat="1" ht="18" customHeight="1" x14ac:dyDescent="0.2">
      <c r="A102" s="7" t="s">
        <v>377</v>
      </c>
      <c r="B102" s="8" t="s">
        <v>378</v>
      </c>
      <c r="C102" s="7">
        <v>540</v>
      </c>
      <c r="D102" s="9">
        <v>598</v>
      </c>
      <c r="E102" s="9">
        <v>150</v>
      </c>
      <c r="F102" s="10">
        <v>748</v>
      </c>
      <c r="G102" s="10" t="s">
        <v>149</v>
      </c>
      <c r="H102" s="10"/>
      <c r="I102" s="11">
        <v>32</v>
      </c>
      <c r="J102" s="12">
        <v>566</v>
      </c>
      <c r="K102" s="13">
        <v>24</v>
      </c>
      <c r="L102" s="50" t="s">
        <v>379</v>
      </c>
      <c r="M102" s="33">
        <f t="shared" si="4"/>
        <v>23</v>
      </c>
      <c r="N102" s="32">
        <f t="shared" si="5"/>
        <v>14</v>
      </c>
    </row>
    <row r="103" spans="1:14" s="14" customFormat="1" ht="18" customHeight="1" x14ac:dyDescent="0.2">
      <c r="A103" s="7" t="s">
        <v>380</v>
      </c>
      <c r="B103" s="8" t="s">
        <v>381</v>
      </c>
      <c r="C103" s="7">
        <v>405</v>
      </c>
      <c r="D103" s="9">
        <v>476</v>
      </c>
      <c r="E103" s="9">
        <v>1606</v>
      </c>
      <c r="F103" s="10">
        <v>2082</v>
      </c>
      <c r="G103" s="10" t="s">
        <v>149</v>
      </c>
      <c r="H103" s="10"/>
      <c r="I103" s="11">
        <v>2</v>
      </c>
      <c r="J103" s="12">
        <v>474</v>
      </c>
      <c r="K103" s="13">
        <v>20</v>
      </c>
      <c r="L103" s="50" t="s">
        <v>382</v>
      </c>
      <c r="M103" s="33">
        <f t="shared" si="4"/>
        <v>19</v>
      </c>
      <c r="N103" s="32">
        <f t="shared" si="5"/>
        <v>18</v>
      </c>
    </row>
    <row r="104" spans="1:14" s="14" customFormat="1" ht="18" customHeight="1" x14ac:dyDescent="0.2">
      <c r="A104" s="7" t="s">
        <v>383</v>
      </c>
      <c r="B104" s="8" t="s">
        <v>384</v>
      </c>
      <c r="C104" s="7">
        <v>585</v>
      </c>
      <c r="D104" s="9">
        <v>402</v>
      </c>
      <c r="E104" s="9">
        <v>1639</v>
      </c>
      <c r="F104" s="10">
        <v>2041</v>
      </c>
      <c r="G104" s="10">
        <v>1</v>
      </c>
      <c r="H104" s="10">
        <v>1</v>
      </c>
      <c r="I104" s="11"/>
      <c r="J104" s="12">
        <v>401</v>
      </c>
      <c r="K104" s="13">
        <v>17</v>
      </c>
      <c r="L104" s="50" t="s">
        <v>385</v>
      </c>
      <c r="M104" s="33">
        <f t="shared" si="4"/>
        <v>16</v>
      </c>
      <c r="N104" s="32">
        <f t="shared" si="5"/>
        <v>17</v>
      </c>
    </row>
    <row r="105" spans="1:14" s="14" customFormat="1" ht="18" customHeight="1" x14ac:dyDescent="0.2">
      <c r="A105" s="7" t="s">
        <v>386</v>
      </c>
      <c r="B105" s="8" t="s">
        <v>387</v>
      </c>
      <c r="C105" s="7">
        <v>540</v>
      </c>
      <c r="D105" s="9">
        <v>1276</v>
      </c>
      <c r="E105" s="9">
        <v>329</v>
      </c>
      <c r="F105" s="10">
        <v>1605</v>
      </c>
      <c r="G105" s="10">
        <v>2</v>
      </c>
      <c r="H105" s="10">
        <v>2</v>
      </c>
      <c r="I105" s="11">
        <v>520</v>
      </c>
      <c r="J105" s="12">
        <v>754</v>
      </c>
      <c r="K105" s="13">
        <v>32</v>
      </c>
      <c r="L105" s="50" t="s">
        <v>388</v>
      </c>
      <c r="M105" s="33">
        <f t="shared" si="4"/>
        <v>31</v>
      </c>
      <c r="N105" s="32">
        <f t="shared" si="5"/>
        <v>10</v>
      </c>
    </row>
    <row r="106" spans="1:14" s="14" customFormat="1" ht="18" customHeight="1" x14ac:dyDescent="0.2">
      <c r="A106" s="7" t="s">
        <v>389</v>
      </c>
      <c r="B106" s="8" t="s">
        <v>390</v>
      </c>
      <c r="C106" s="7">
        <v>675</v>
      </c>
      <c r="D106" s="9">
        <v>752</v>
      </c>
      <c r="E106" s="9">
        <v>2803</v>
      </c>
      <c r="F106" s="10">
        <v>3555</v>
      </c>
      <c r="G106" s="10" t="s">
        <v>149</v>
      </c>
      <c r="H106" s="10"/>
      <c r="I106" s="11">
        <v>32</v>
      </c>
      <c r="J106" s="12">
        <v>720</v>
      </c>
      <c r="K106" s="13">
        <v>30</v>
      </c>
      <c r="L106" s="50" t="s">
        <v>391</v>
      </c>
      <c r="M106" s="33">
        <f t="shared" si="4"/>
        <v>30</v>
      </c>
      <c r="N106" s="32">
        <f t="shared" si="5"/>
        <v>0</v>
      </c>
    </row>
    <row r="107" spans="1:14" s="14" customFormat="1" ht="18" customHeight="1" x14ac:dyDescent="0.2">
      <c r="A107" s="7" t="s">
        <v>392</v>
      </c>
      <c r="B107" s="8" t="s">
        <v>393</v>
      </c>
      <c r="C107" s="7">
        <v>450</v>
      </c>
      <c r="D107" s="9">
        <v>428</v>
      </c>
      <c r="E107" s="9">
        <v>1647</v>
      </c>
      <c r="F107" s="10">
        <v>2075</v>
      </c>
      <c r="G107" s="10">
        <v>1</v>
      </c>
      <c r="H107" s="10">
        <v>1</v>
      </c>
      <c r="I107" s="11">
        <v>5</v>
      </c>
      <c r="J107" s="12">
        <v>422</v>
      </c>
      <c r="K107" s="13">
        <v>18</v>
      </c>
      <c r="L107" s="50" t="s">
        <v>394</v>
      </c>
      <c r="M107" s="33">
        <f t="shared" si="4"/>
        <v>17</v>
      </c>
      <c r="N107" s="32">
        <f t="shared" si="5"/>
        <v>14</v>
      </c>
    </row>
    <row r="108" spans="1:14" s="14" customFormat="1" ht="18" customHeight="1" x14ac:dyDescent="0.2">
      <c r="A108" s="7" t="s">
        <v>395</v>
      </c>
      <c r="B108" s="8" t="s">
        <v>396</v>
      </c>
      <c r="C108" s="7">
        <v>450</v>
      </c>
      <c r="D108" s="9">
        <v>505</v>
      </c>
      <c r="E108" s="9">
        <v>2022</v>
      </c>
      <c r="F108" s="10">
        <v>2527</v>
      </c>
      <c r="G108" s="10">
        <v>1</v>
      </c>
      <c r="H108" s="10">
        <v>1</v>
      </c>
      <c r="I108" s="11"/>
      <c r="J108" s="12">
        <v>504</v>
      </c>
      <c r="K108" s="13">
        <v>21</v>
      </c>
      <c r="L108" s="50" t="s">
        <v>397</v>
      </c>
      <c r="M108" s="33">
        <f t="shared" si="4"/>
        <v>21</v>
      </c>
      <c r="N108" s="32">
        <f t="shared" si="5"/>
        <v>0</v>
      </c>
    </row>
    <row r="109" spans="1:14" s="14" customFormat="1" ht="18" customHeight="1" x14ac:dyDescent="0.2">
      <c r="A109" s="7" t="s">
        <v>398</v>
      </c>
      <c r="B109" s="8" t="s">
        <v>399</v>
      </c>
      <c r="C109" s="7">
        <v>540</v>
      </c>
      <c r="D109" s="9">
        <v>719</v>
      </c>
      <c r="E109" s="9">
        <v>168</v>
      </c>
      <c r="F109" s="10">
        <v>887</v>
      </c>
      <c r="G109" s="10">
        <v>1</v>
      </c>
      <c r="H109" s="10">
        <v>1</v>
      </c>
      <c r="I109" s="11"/>
      <c r="J109" s="12">
        <v>718</v>
      </c>
      <c r="K109" s="13">
        <v>30</v>
      </c>
      <c r="L109" s="50" t="s">
        <v>400</v>
      </c>
      <c r="M109" s="33">
        <f t="shared" si="4"/>
        <v>29</v>
      </c>
      <c r="N109" s="32">
        <f t="shared" si="5"/>
        <v>22</v>
      </c>
    </row>
    <row r="110" spans="1:14" s="14" customFormat="1" ht="18" customHeight="1" x14ac:dyDescent="0.2">
      <c r="A110" s="7" t="s">
        <v>401</v>
      </c>
      <c r="B110" s="8" t="s">
        <v>402</v>
      </c>
      <c r="C110" s="7">
        <v>585</v>
      </c>
      <c r="D110" s="9">
        <v>714</v>
      </c>
      <c r="E110" s="9">
        <v>135</v>
      </c>
      <c r="F110" s="10">
        <v>849</v>
      </c>
      <c r="G110" s="10">
        <v>1</v>
      </c>
      <c r="H110" s="10">
        <v>1</v>
      </c>
      <c r="I110" s="11"/>
      <c r="J110" s="12">
        <v>713</v>
      </c>
      <c r="K110" s="13">
        <v>30</v>
      </c>
      <c r="L110" s="50" t="s">
        <v>403</v>
      </c>
      <c r="M110" s="33">
        <f t="shared" si="4"/>
        <v>29</v>
      </c>
      <c r="N110" s="32">
        <f t="shared" si="5"/>
        <v>17</v>
      </c>
    </row>
    <row r="111" spans="1:14" s="14" customFormat="1" ht="18" customHeight="1" x14ac:dyDescent="0.2">
      <c r="A111" s="7" t="s">
        <v>404</v>
      </c>
      <c r="B111" s="8" t="s">
        <v>405</v>
      </c>
      <c r="C111" s="7">
        <v>630</v>
      </c>
      <c r="D111" s="9">
        <v>784</v>
      </c>
      <c r="E111" s="9">
        <v>15</v>
      </c>
      <c r="F111" s="10">
        <v>799</v>
      </c>
      <c r="G111" s="10">
        <v>5</v>
      </c>
      <c r="H111" s="10">
        <v>5</v>
      </c>
      <c r="I111" s="11">
        <v>26</v>
      </c>
      <c r="J111" s="12">
        <v>753</v>
      </c>
      <c r="K111" s="13">
        <v>32</v>
      </c>
      <c r="L111" s="50" t="s">
        <v>406</v>
      </c>
      <c r="M111" s="33">
        <f t="shared" si="4"/>
        <v>31</v>
      </c>
      <c r="N111" s="32">
        <f t="shared" si="5"/>
        <v>9</v>
      </c>
    </row>
    <row r="112" spans="1:14" s="14" customFormat="1" ht="18" customHeight="1" x14ac:dyDescent="0.2">
      <c r="A112" s="7" t="s">
        <v>407</v>
      </c>
      <c r="B112" s="8" t="s">
        <v>408</v>
      </c>
      <c r="C112" s="7">
        <v>540</v>
      </c>
      <c r="D112" s="9">
        <v>760</v>
      </c>
      <c r="E112" s="9">
        <v>982</v>
      </c>
      <c r="F112" s="10">
        <v>1742</v>
      </c>
      <c r="G112" s="10" t="s">
        <v>149</v>
      </c>
      <c r="H112" s="10"/>
      <c r="I112" s="11"/>
      <c r="J112" s="12">
        <v>760</v>
      </c>
      <c r="K112" s="13">
        <v>32</v>
      </c>
      <c r="L112" s="50" t="s">
        <v>409</v>
      </c>
      <c r="M112" s="33">
        <f t="shared" si="4"/>
        <v>31</v>
      </c>
      <c r="N112" s="32">
        <f t="shared" si="5"/>
        <v>16</v>
      </c>
    </row>
    <row r="113" spans="1:14" s="14" customFormat="1" ht="18" customHeight="1" x14ac:dyDescent="0.2">
      <c r="A113" s="7" t="s">
        <v>410</v>
      </c>
      <c r="B113" s="8" t="s">
        <v>411</v>
      </c>
      <c r="C113" s="7">
        <v>280</v>
      </c>
      <c r="D113" s="9">
        <v>233</v>
      </c>
      <c r="E113" s="9">
        <v>521</v>
      </c>
      <c r="F113" s="10">
        <v>754</v>
      </c>
      <c r="G113" s="10">
        <v>1</v>
      </c>
      <c r="H113" s="10">
        <v>1</v>
      </c>
      <c r="I113" s="11">
        <v>1</v>
      </c>
      <c r="J113" s="12">
        <v>231</v>
      </c>
      <c r="K113" s="13">
        <v>10</v>
      </c>
      <c r="L113" s="50" t="s">
        <v>412</v>
      </c>
      <c r="M113" s="33">
        <f t="shared" si="4"/>
        <v>9</v>
      </c>
      <c r="N113" s="32">
        <f t="shared" si="5"/>
        <v>15</v>
      </c>
    </row>
    <row r="114" spans="1:14" s="14" customFormat="1" ht="18" customHeight="1" x14ac:dyDescent="0.2">
      <c r="A114" s="7" t="s">
        <v>413</v>
      </c>
      <c r="B114" s="8" t="s">
        <v>414</v>
      </c>
      <c r="C114" s="7">
        <v>320</v>
      </c>
      <c r="D114" s="9">
        <v>291</v>
      </c>
      <c r="E114" s="9">
        <v>852</v>
      </c>
      <c r="F114" s="10">
        <v>1143</v>
      </c>
      <c r="G114" s="10" t="s">
        <v>149</v>
      </c>
      <c r="H114" s="10"/>
      <c r="I114" s="11"/>
      <c r="J114" s="12">
        <v>291</v>
      </c>
      <c r="K114" s="13">
        <v>12</v>
      </c>
      <c r="L114" s="50" t="s">
        <v>415</v>
      </c>
      <c r="M114" s="33"/>
      <c r="N114" s="32"/>
    </row>
    <row r="115" spans="1:14" s="14" customFormat="1" ht="18" customHeight="1" x14ac:dyDescent="0.2">
      <c r="A115" s="7" t="s">
        <v>416</v>
      </c>
      <c r="B115" s="8" t="s">
        <v>417</v>
      </c>
      <c r="C115" s="7">
        <v>480</v>
      </c>
      <c r="D115" s="9">
        <v>621</v>
      </c>
      <c r="E115" s="9">
        <v>154</v>
      </c>
      <c r="F115" s="10">
        <v>775</v>
      </c>
      <c r="G115" s="10">
        <v>3</v>
      </c>
      <c r="H115" s="10">
        <v>3</v>
      </c>
      <c r="I115" s="11">
        <v>4</v>
      </c>
      <c r="J115" s="12">
        <v>614</v>
      </c>
      <c r="K115" s="13">
        <v>26</v>
      </c>
      <c r="L115" s="50" t="s">
        <v>418</v>
      </c>
      <c r="M115" s="33"/>
      <c r="N115" s="32"/>
    </row>
    <row r="116" spans="1:14" s="14" customFormat="1" ht="18" customHeight="1" x14ac:dyDescent="0.2">
      <c r="A116" s="7" t="s">
        <v>419</v>
      </c>
      <c r="B116" s="8" t="s">
        <v>426</v>
      </c>
      <c r="C116" s="7">
        <v>480</v>
      </c>
      <c r="D116" s="9">
        <v>668</v>
      </c>
      <c r="E116" s="9">
        <v>141</v>
      </c>
      <c r="F116" s="10">
        <v>809</v>
      </c>
      <c r="G116" s="10" t="s">
        <v>149</v>
      </c>
      <c r="H116" s="10"/>
      <c r="I116" s="11">
        <v>14</v>
      </c>
      <c r="J116" s="12">
        <v>654</v>
      </c>
      <c r="K116" s="13">
        <v>28</v>
      </c>
      <c r="L116" s="50" t="s">
        <v>420</v>
      </c>
      <c r="M116" s="33"/>
      <c r="N116" s="32"/>
    </row>
    <row r="117" spans="1:14" s="14" customFormat="1" ht="18" customHeight="1" x14ac:dyDescent="0.2">
      <c r="A117" s="7" t="s">
        <v>421</v>
      </c>
      <c r="B117" s="8" t="s">
        <v>427</v>
      </c>
      <c r="C117" s="7">
        <v>400</v>
      </c>
      <c r="D117" s="9">
        <v>422</v>
      </c>
      <c r="E117" s="9">
        <v>845</v>
      </c>
      <c r="F117" s="10">
        <v>1267</v>
      </c>
      <c r="G117" s="10" t="s">
        <v>149</v>
      </c>
      <c r="H117" s="10"/>
      <c r="I117" s="11"/>
      <c r="J117" s="12">
        <v>422</v>
      </c>
      <c r="K117" s="13">
        <v>18</v>
      </c>
      <c r="L117" s="50" t="s">
        <v>422</v>
      </c>
      <c r="M117" s="33"/>
      <c r="N117" s="32"/>
    </row>
    <row r="118" spans="1:14" s="14" customFormat="1" ht="18" customHeight="1" x14ac:dyDescent="0.2">
      <c r="A118" s="7"/>
      <c r="B118" s="8"/>
      <c r="C118" s="7"/>
      <c r="D118" s="9"/>
      <c r="E118" s="9"/>
      <c r="F118" s="10"/>
      <c r="G118" s="10"/>
      <c r="H118" s="10"/>
      <c r="I118" s="11"/>
      <c r="J118" s="12"/>
      <c r="K118" s="13"/>
      <c r="L118" s="50"/>
      <c r="M118" s="33"/>
      <c r="N118" s="32"/>
    </row>
    <row r="119" spans="1:14" s="14" customFormat="1" ht="18" customHeight="1" x14ac:dyDescent="0.2">
      <c r="A119" s="7"/>
      <c r="B119" s="8"/>
      <c r="C119" s="7"/>
      <c r="D119" s="9"/>
      <c r="E119" s="9"/>
      <c r="F119" s="10"/>
      <c r="G119" s="10"/>
      <c r="H119" s="10"/>
      <c r="I119" s="11"/>
      <c r="J119" s="12"/>
      <c r="K119" s="13"/>
      <c r="L119" s="50"/>
      <c r="M119" s="33"/>
      <c r="N119" s="32"/>
    </row>
    <row r="120" spans="1:14" x14ac:dyDescent="0.2"/>
    <row r="121" spans="1:14" x14ac:dyDescent="0.2"/>
    <row r="122" spans="1:14" x14ac:dyDescent="0.2"/>
    <row r="123" spans="1:14" x14ac:dyDescent="0.2"/>
    <row r="124" spans="1:14" x14ac:dyDescent="0.2"/>
    <row r="125" spans="1:14" x14ac:dyDescent="0.2"/>
    <row r="126" spans="1:14" x14ac:dyDescent="0.2"/>
    <row r="127" spans="1:14" x14ac:dyDescent="0.2"/>
    <row r="128" spans="1:14" x14ac:dyDescent="0.2"/>
    <row r="129" x14ac:dyDescent="0.2"/>
    <row r="130" x14ac:dyDescent="0.2"/>
    <row r="131" x14ac:dyDescent="0.2"/>
    <row r="132" x14ac:dyDescent="0.2"/>
    <row r="133" x14ac:dyDescent="0.2"/>
    <row r="134" x14ac:dyDescent="0.2"/>
    <row r="135" x14ac:dyDescent="0.2"/>
    <row r="136" x14ac:dyDescent="0.2"/>
  </sheetData>
  <sheetProtection password="C3BC" sheet="1" objects="1" scenarios="1"/>
  <mergeCells count="12">
    <mergeCell ref="A1:L1"/>
    <mergeCell ref="A2:L2"/>
    <mergeCell ref="L5:L6"/>
    <mergeCell ref="A3:L3"/>
    <mergeCell ref="K5:K6"/>
    <mergeCell ref="J5:J6"/>
    <mergeCell ref="I5:I6"/>
    <mergeCell ref="C5:C6"/>
    <mergeCell ref="A5:A6"/>
    <mergeCell ref="B5:B6"/>
    <mergeCell ref="D5:F5"/>
    <mergeCell ref="G5:H5"/>
  </mergeCells>
  <phoneticPr fontId="0" type="noConversion"/>
  <printOptions horizontalCentered="1"/>
  <pageMargins left="0.15748031496063" right="0.15748031496063" top="0.39370078740157499" bottom="0.196850393700787" header="0.118110236220472" footer="0.118110236220472"/>
  <pageSetup paperSize="9" scale="83" fitToHeight="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K37"/>
  <sheetViews>
    <sheetView showGridLines="0" zoomScale="90" zoomScaleNormal="90" workbookViewId="0">
      <pane ySplit="4" topLeftCell="A12" activePane="bottomLeft" state="frozen"/>
      <selection pane="bottomLeft" activeCell="E16" sqref="E16"/>
    </sheetView>
  </sheetViews>
  <sheetFormatPr defaultColWidth="0" defaultRowHeight="17.25" customHeight="1" zeroHeight="1" x14ac:dyDescent="0.25"/>
  <cols>
    <col min="1" max="1" width="4.875" style="18" customWidth="1"/>
    <col min="2" max="2" width="35.5" style="18" customWidth="1"/>
    <col min="3" max="4" width="9" style="18" customWidth="1"/>
    <col min="5" max="5" width="37.625" style="18" customWidth="1"/>
    <col min="6" max="6" width="15.875" style="18" customWidth="1"/>
    <col min="7" max="7" width="18.5" style="18" customWidth="1"/>
    <col min="8" max="8" width="4.25" style="18" customWidth="1"/>
    <col min="9" max="9" width="4.125" style="18" customWidth="1"/>
    <col min="10" max="255" width="9" style="18" hidden="1" customWidth="1"/>
    <col min="256" max="16384" width="9" style="18" hidden="1"/>
  </cols>
  <sheetData>
    <row r="1" spans="1:11" ht="48" customHeight="1" x14ac:dyDescent="0.25">
      <c r="A1" s="67" t="s">
        <v>425</v>
      </c>
      <c r="B1" s="67"/>
      <c r="C1" s="67"/>
      <c r="D1" s="67"/>
      <c r="E1" s="67"/>
      <c r="F1" s="67"/>
      <c r="G1" s="67"/>
      <c r="H1" s="17"/>
      <c r="I1" s="17"/>
      <c r="J1" s="17"/>
      <c r="K1" s="17"/>
    </row>
    <row r="2" spans="1:11" ht="16.5" customHeight="1" x14ac:dyDescent="0.25">
      <c r="A2" s="74" t="s">
        <v>79</v>
      </c>
      <c r="B2" s="74"/>
      <c r="C2" s="74"/>
      <c r="D2" s="74"/>
      <c r="E2" s="74"/>
      <c r="F2" s="74"/>
      <c r="G2" s="74"/>
      <c r="H2" s="17"/>
      <c r="I2" s="17"/>
      <c r="J2" s="17"/>
      <c r="K2" s="17"/>
    </row>
    <row r="3" spans="1:11" ht="15" customHeight="1" x14ac:dyDescent="0.25">
      <c r="A3" s="73" t="e">
        <f>"- Tên file: "&amp;C9&amp;"_BC01_TS10.XLS         - Chủ đề email: " &amp; C10&amp; " báo cáo tuyển sinh vào lớp 10"</f>
        <v>#N/A</v>
      </c>
      <c r="B3" s="73"/>
      <c r="C3" s="73"/>
      <c r="D3" s="73"/>
      <c r="E3" s="73"/>
      <c r="F3" s="73"/>
      <c r="G3" s="73"/>
      <c r="H3" s="17"/>
      <c r="I3" s="17"/>
      <c r="J3" s="17"/>
      <c r="K3" s="17"/>
    </row>
    <row r="4" spans="1:11" ht="31.5" customHeight="1" x14ac:dyDescent="0.25">
      <c r="A4" s="74" t="s">
        <v>85</v>
      </c>
      <c r="B4" s="67"/>
      <c r="C4" s="67"/>
      <c r="D4" s="67"/>
      <c r="E4" s="67"/>
      <c r="F4" s="67"/>
      <c r="G4" s="67"/>
      <c r="H4" s="17"/>
      <c r="I4" s="17"/>
      <c r="J4" s="17"/>
      <c r="K4" s="17"/>
    </row>
    <row r="5" spans="1:11" ht="15" x14ac:dyDescent="0.25"/>
    <row r="6" spans="1:11" ht="18.75" x14ac:dyDescent="0.3">
      <c r="A6" s="68" t="s">
        <v>10</v>
      </c>
      <c r="B6" s="68"/>
      <c r="C6" s="69" t="s">
        <v>63</v>
      </c>
      <c r="D6" s="69"/>
      <c r="E6" s="69"/>
      <c r="F6" s="69"/>
      <c r="G6" s="69"/>
    </row>
    <row r="7" spans="1:11" ht="15.75" x14ac:dyDescent="0.25">
      <c r="A7" s="68" t="s">
        <v>86</v>
      </c>
      <c r="B7" s="68"/>
      <c r="C7" s="72" t="s">
        <v>74</v>
      </c>
      <c r="D7" s="72"/>
      <c r="E7" s="72"/>
      <c r="F7" s="72"/>
      <c r="G7" s="72"/>
    </row>
    <row r="8" spans="1:11" ht="15" x14ac:dyDescent="0.25"/>
    <row r="9" spans="1:11" ht="33" customHeight="1" x14ac:dyDescent="0.25">
      <c r="B9" s="19" t="s">
        <v>11</v>
      </c>
      <c r="C9" s="26"/>
      <c r="D9" s="46" t="str">
        <f>IF(LEN(TRIM(C9))=0,"&lt;-Chọn mã trường (Tra cứu tại Sheet Ma_Truong)","")</f>
        <v>&lt;-Chọn mã trường (Tra cứu tại Sheet Ma_Truong)</v>
      </c>
      <c r="E9" s="47"/>
      <c r="F9" s="19" t="s">
        <v>88</v>
      </c>
      <c r="G9" s="45" t="s">
        <v>87</v>
      </c>
      <c r="H9" s="20"/>
      <c r="I9" s="20"/>
    </row>
    <row r="10" spans="1:11" ht="33" customHeight="1" x14ac:dyDescent="0.25">
      <c r="B10" s="19" t="s">
        <v>423</v>
      </c>
      <c r="C10" s="64" t="e">
        <f>VLOOKUP($C$9,Ma_Truong!$A$7:$L$120,2,0)</f>
        <v>#N/A</v>
      </c>
      <c r="D10" s="65"/>
      <c r="E10" s="66"/>
      <c r="F10" s="21" t="s">
        <v>89</v>
      </c>
      <c r="G10" s="24"/>
      <c r="H10" s="20"/>
      <c r="I10" s="20"/>
    </row>
    <row r="11" spans="1:11" ht="33" customHeight="1" x14ac:dyDescent="0.25">
      <c r="B11" s="21" t="s">
        <v>82</v>
      </c>
      <c r="C11" s="28" t="e">
        <f>VLOOKUP($C$9,Ma_Truong!$A$7:$L$120,10,0)</f>
        <v>#N/A</v>
      </c>
      <c r="D11" s="46" t="str">
        <f>IF(D20&gt;0,IF(SUM(D20:D24)&lt;&gt;C11,"Phân bổ sai số HS. Hãy phân bổ lại",""),"")</f>
        <v/>
      </c>
      <c r="E11" s="48" t="str">
        <f>IF(RIGHT(C9,2)="KC","Không chọn mã trường này; hãy chọn mã "&amp;LEFT(C9,4)&amp;" để báo cáo.","")</f>
        <v/>
      </c>
      <c r="F11" s="21" t="s">
        <v>90</v>
      </c>
      <c r="G11" s="24"/>
      <c r="H11" s="20"/>
      <c r="I11" s="20"/>
    </row>
    <row r="12" spans="1:11" ht="33" customHeight="1" x14ac:dyDescent="0.25">
      <c r="B12" s="21" t="s">
        <v>68</v>
      </c>
      <c r="C12" s="28" t="e">
        <f>VLOOKUP($C$9,Ma_Truong!$A$7:$L$120,11,0)</f>
        <v>#N/A</v>
      </c>
      <c r="D12" s="46" t="str">
        <f>IF(C20&gt;0,IF(SUM(C20:C24)&lt;&gt;C12,"Phân bổ sai số phòng. Hãy phân bổ lại",""),"")</f>
        <v/>
      </c>
      <c r="E12" s="47"/>
      <c r="F12" s="21" t="s">
        <v>91</v>
      </c>
      <c r="G12" s="25"/>
      <c r="H12" s="20"/>
      <c r="I12" s="20"/>
    </row>
    <row r="13" spans="1:11" ht="24" hidden="1" customHeight="1" x14ac:dyDescent="0.25">
      <c r="B13" s="30"/>
      <c r="C13" s="31"/>
      <c r="D13" s="49"/>
      <c r="E13" s="49"/>
    </row>
    <row r="14" spans="1:11" ht="24" hidden="1" customHeight="1" x14ac:dyDescent="0.25">
      <c r="B14" s="30"/>
      <c r="C14" s="31"/>
      <c r="E14" s="71"/>
      <c r="F14" s="71"/>
      <c r="G14" s="31"/>
    </row>
    <row r="15" spans="1:11" ht="24" hidden="1" customHeight="1" x14ac:dyDescent="0.25">
      <c r="B15" s="30"/>
      <c r="C15" s="31"/>
      <c r="E15" s="71"/>
      <c r="F15" s="71"/>
      <c r="G15" s="31"/>
    </row>
    <row r="16" spans="1:11" ht="15" x14ac:dyDescent="0.25"/>
    <row r="17" spans="1:8" ht="16.5" x14ac:dyDescent="0.25">
      <c r="B17" s="70" t="s">
        <v>12</v>
      </c>
      <c r="C17" s="70"/>
      <c r="D17" s="70"/>
      <c r="E17" s="70"/>
      <c r="F17" s="70"/>
    </row>
    <row r="18" spans="1:8" ht="15" x14ac:dyDescent="0.25"/>
    <row r="19" spans="1:8" ht="28.5" x14ac:dyDescent="0.25">
      <c r="A19" s="22" t="s">
        <v>13</v>
      </c>
      <c r="B19" s="22" t="s">
        <v>78</v>
      </c>
      <c r="C19" s="22" t="s">
        <v>14</v>
      </c>
      <c r="D19" s="22" t="s">
        <v>15</v>
      </c>
      <c r="E19" s="22" t="s">
        <v>64</v>
      </c>
      <c r="F19" s="22" t="s">
        <v>77</v>
      </c>
      <c r="G19" s="22" t="s">
        <v>16</v>
      </c>
    </row>
    <row r="20" spans="1:8" ht="24" customHeight="1" x14ac:dyDescent="0.25">
      <c r="A20" s="23">
        <v>1</v>
      </c>
      <c r="B20" s="27"/>
      <c r="C20" s="27"/>
      <c r="D20" s="27"/>
      <c r="E20" s="29"/>
      <c r="F20" s="52"/>
      <c r="G20" s="27"/>
      <c r="H20" s="18" t="str">
        <f>$C$9&amp;"0"&amp;A20</f>
        <v>01</v>
      </c>
    </row>
    <row r="21" spans="1:8" ht="24" customHeight="1" x14ac:dyDescent="0.25">
      <c r="A21" s="23">
        <v>2</v>
      </c>
      <c r="B21" s="27"/>
      <c r="C21" s="27"/>
      <c r="D21" s="27"/>
      <c r="E21" s="29"/>
      <c r="F21" s="52"/>
      <c r="G21" s="27"/>
      <c r="H21" s="18" t="str">
        <f>$C$9&amp;"0"&amp;A21</f>
        <v>02</v>
      </c>
    </row>
    <row r="22" spans="1:8" ht="24" customHeight="1" x14ac:dyDescent="0.25">
      <c r="A22" s="23">
        <v>3</v>
      </c>
      <c r="B22" s="27"/>
      <c r="C22" s="27"/>
      <c r="D22" s="27"/>
      <c r="E22" s="29"/>
      <c r="F22" s="52"/>
      <c r="G22" s="27"/>
      <c r="H22" s="18" t="str">
        <f>$C$9&amp;"0"&amp;A22</f>
        <v>03</v>
      </c>
    </row>
    <row r="23" spans="1:8" ht="24" customHeight="1" x14ac:dyDescent="0.25">
      <c r="A23" s="23">
        <v>4</v>
      </c>
      <c r="B23" s="27"/>
      <c r="C23" s="27"/>
      <c r="D23" s="27"/>
      <c r="E23" s="29"/>
      <c r="F23" s="52"/>
      <c r="G23" s="27"/>
      <c r="H23" s="18" t="str">
        <f>$C$9&amp;"0"&amp;A23</f>
        <v>04</v>
      </c>
    </row>
    <row r="24" spans="1:8" ht="24" customHeight="1" x14ac:dyDescent="0.25">
      <c r="A24" s="23">
        <v>5</v>
      </c>
      <c r="B24" s="27"/>
      <c r="C24" s="27"/>
      <c r="D24" s="27"/>
      <c r="E24" s="29"/>
      <c r="F24" s="52"/>
      <c r="G24" s="27"/>
      <c r="H24" s="18" t="str">
        <f>$C$9&amp;"0"&amp;A24</f>
        <v>05</v>
      </c>
    </row>
    <row r="25" spans="1:8" ht="24.75" customHeight="1" x14ac:dyDescent="0.25">
      <c r="A25" s="39"/>
      <c r="B25" s="63"/>
      <c r="C25" s="63"/>
      <c r="D25" s="63"/>
      <c r="E25" s="63"/>
      <c r="F25" s="63"/>
      <c r="G25" s="18">
        <f>COUNTIF(C20:C24,"&gt;0")</f>
        <v>0</v>
      </c>
    </row>
    <row r="26" spans="1:8" ht="18" customHeight="1" x14ac:dyDescent="0.25">
      <c r="B26" s="42" t="s">
        <v>80</v>
      </c>
      <c r="F26" s="42" t="s">
        <v>75</v>
      </c>
    </row>
    <row r="27" spans="1:8" ht="16.5" x14ac:dyDescent="0.25">
      <c r="B27" s="43" t="s">
        <v>76</v>
      </c>
      <c r="F27" s="43" t="s">
        <v>76</v>
      </c>
    </row>
    <row r="28" spans="1:8" ht="15" x14ac:dyDescent="0.25"/>
    <row r="29" spans="1:8" ht="20.25" customHeight="1" x14ac:dyDescent="0.25"/>
    <row r="30" spans="1:8" ht="20.25" customHeight="1" x14ac:dyDescent="0.25"/>
    <row r="31" spans="1:8" ht="15" x14ac:dyDescent="0.25">
      <c r="B31" s="44"/>
      <c r="F31" s="44"/>
    </row>
    <row r="32" spans="1:8" ht="17.25" customHeight="1" x14ac:dyDescent="0.25"/>
    <row r="33" spans="1:4" ht="17.25" hidden="1" customHeight="1" x14ac:dyDescent="0.25"/>
    <row r="34" spans="1:4" ht="17.25" hidden="1" customHeight="1" x14ac:dyDescent="0.25"/>
    <row r="35" spans="1:4" ht="17.25" hidden="1" customHeight="1" x14ac:dyDescent="0.25">
      <c r="A35" s="40"/>
    </row>
    <row r="36" spans="1:4" ht="17.25" hidden="1" customHeight="1" x14ac:dyDescent="0.25">
      <c r="A36" s="41"/>
    </row>
    <row r="37" spans="1:4" ht="33" customHeight="1" x14ac:dyDescent="0.25">
      <c r="A37" s="62" t="s">
        <v>83</v>
      </c>
      <c r="B37" s="62"/>
      <c r="C37" s="62"/>
      <c r="D37" s="62"/>
    </row>
  </sheetData>
  <sheetProtection password="C3BC" sheet="1" objects="1" scenarios="1"/>
  <mergeCells count="14">
    <mergeCell ref="A37:D37"/>
    <mergeCell ref="B25:F25"/>
    <mergeCell ref="C10:E10"/>
    <mergeCell ref="A1:G1"/>
    <mergeCell ref="A6:B6"/>
    <mergeCell ref="A7:B7"/>
    <mergeCell ref="C6:G6"/>
    <mergeCell ref="B17:F17"/>
    <mergeCell ref="E14:F14"/>
    <mergeCell ref="E15:F15"/>
    <mergeCell ref="C7:G7"/>
    <mergeCell ref="A3:G3"/>
    <mergeCell ref="A4:G4"/>
    <mergeCell ref="A2:G2"/>
  </mergeCells>
  <phoneticPr fontId="0" type="noConversion"/>
  <dataValidations count="2">
    <dataValidation type="list" allowBlank="1" showInputMessage="1" showErrorMessage="1" sqref="C9">
      <formula1>MA_TRUONG</formula1>
    </dataValidation>
    <dataValidation type="list" allowBlank="1" showInputMessage="1" showErrorMessage="1" sqref="G11">
      <formula1>CV</formula1>
    </dataValidation>
  </dataValidations>
  <printOptions horizontalCentered="1"/>
  <pageMargins left="0.31" right="0.2" top="0.33" bottom="0.28000000000000003" header="0.2" footer="0.2"/>
  <pageSetup paperSize="9" scale="97" orientation="landscape"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2"/>
  <sheetViews>
    <sheetView topLeftCell="AE1" workbookViewId="0">
      <selection activeCell="AQ2" sqref="AQ2"/>
    </sheetView>
  </sheetViews>
  <sheetFormatPr defaultRowHeight="15" x14ac:dyDescent="0.25"/>
  <cols>
    <col min="1" max="1" width="6.25" style="18" customWidth="1"/>
    <col min="2" max="2" width="24.875" style="18" customWidth="1"/>
    <col min="3" max="9" width="7.5" style="18" customWidth="1"/>
    <col min="10" max="10" width="6.875" style="18" customWidth="1"/>
    <col min="11" max="11" width="15.875" style="18" customWidth="1"/>
    <col min="12" max="13" width="7.375" style="18" customWidth="1"/>
    <col min="14" max="14" width="13.375" style="18" customWidth="1"/>
    <col min="15" max="15" width="11.75" style="18" customWidth="1"/>
    <col min="16" max="16" width="6.75" style="18" customWidth="1"/>
    <col min="17" max="17" width="13.375" style="18" customWidth="1"/>
    <col min="18" max="16384" width="9" style="18"/>
  </cols>
  <sheetData>
    <row r="1" spans="1:39" s="37" customFormat="1" ht="11.25" x14ac:dyDescent="0.2">
      <c r="A1" s="37" t="s">
        <v>24</v>
      </c>
      <c r="B1" s="37" t="s">
        <v>25</v>
      </c>
      <c r="C1" s="37" t="s">
        <v>26</v>
      </c>
      <c r="D1" s="37" t="s">
        <v>27</v>
      </c>
      <c r="E1" s="37" t="s">
        <v>28</v>
      </c>
      <c r="F1" s="37" t="s">
        <v>29</v>
      </c>
      <c r="G1" s="37" t="s">
        <v>30</v>
      </c>
      <c r="H1" s="37" t="s">
        <v>31</v>
      </c>
      <c r="I1" s="37" t="s">
        <v>32</v>
      </c>
      <c r="J1" s="37" t="s">
        <v>36</v>
      </c>
      <c r="K1" s="37" t="s">
        <v>33</v>
      </c>
      <c r="L1" s="37" t="s">
        <v>35</v>
      </c>
      <c r="M1" s="37" t="s">
        <v>37</v>
      </c>
      <c r="N1" s="37" t="s">
        <v>34</v>
      </c>
      <c r="O1" s="37" t="s">
        <v>38</v>
      </c>
      <c r="P1" s="37" t="s">
        <v>39</v>
      </c>
      <c r="Q1" s="37" t="s">
        <v>40</v>
      </c>
      <c r="R1" s="37" t="s">
        <v>41</v>
      </c>
      <c r="S1" s="37" t="s">
        <v>42</v>
      </c>
      <c r="T1" s="37" t="s">
        <v>43</v>
      </c>
      <c r="U1" s="37" t="s">
        <v>44</v>
      </c>
      <c r="V1" s="37" t="s">
        <v>45</v>
      </c>
      <c r="W1" s="37" t="s">
        <v>46</v>
      </c>
      <c r="X1" s="37" t="s">
        <v>47</v>
      </c>
      <c r="Y1" s="37" t="s">
        <v>48</v>
      </c>
      <c r="Z1" s="37" t="s">
        <v>49</v>
      </c>
      <c r="AA1" s="37" t="s">
        <v>50</v>
      </c>
      <c r="AB1" s="37" t="s">
        <v>51</v>
      </c>
      <c r="AC1" s="37" t="s">
        <v>52</v>
      </c>
      <c r="AD1" s="37" t="s">
        <v>53</v>
      </c>
      <c r="AE1" s="37" t="s">
        <v>54</v>
      </c>
      <c r="AF1" s="37" t="s">
        <v>55</v>
      </c>
      <c r="AG1" s="37" t="s">
        <v>56</v>
      </c>
      <c r="AH1" s="37" t="s">
        <v>57</v>
      </c>
      <c r="AI1" s="37" t="s">
        <v>58</v>
      </c>
      <c r="AJ1" s="37" t="s">
        <v>59</v>
      </c>
      <c r="AK1" s="37" t="s">
        <v>60</v>
      </c>
      <c r="AL1" s="37" t="s">
        <v>61</v>
      </c>
      <c r="AM1" s="37" t="s">
        <v>62</v>
      </c>
    </row>
    <row r="2" spans="1:39" x14ac:dyDescent="0.25">
      <c r="A2" s="18">
        <f>BC_01_TS10!C9</f>
        <v>0</v>
      </c>
      <c r="B2" s="18" t="e">
        <f>BC_01_TS10!C10</f>
        <v>#N/A</v>
      </c>
      <c r="C2" s="18" t="e">
        <f>BC_01_TS10!C11</f>
        <v>#N/A</v>
      </c>
      <c r="D2" s="18" t="e">
        <f>BC_01_TS10!C12</f>
        <v>#N/A</v>
      </c>
      <c r="E2" s="18">
        <f>BC_01_TS10!C13</f>
        <v>0</v>
      </c>
      <c r="F2" s="18">
        <f>BC_01_TS10!C14</f>
        <v>0</v>
      </c>
      <c r="G2" s="18">
        <f>BC_01_TS10!C15</f>
        <v>0</v>
      </c>
      <c r="H2" s="18">
        <f>BC_01_TS10!G14</f>
        <v>0</v>
      </c>
      <c r="I2" s="18">
        <f>BC_01_TS10!G15</f>
        <v>0</v>
      </c>
      <c r="J2" s="18" t="str">
        <f>BC_01_TS10!H20</f>
        <v>01</v>
      </c>
      <c r="K2" s="18">
        <f>BC_01_TS10!B20</f>
        <v>0</v>
      </c>
      <c r="L2" s="18">
        <f>BC_01_TS10!C20</f>
        <v>0</v>
      </c>
      <c r="M2" s="18">
        <f>BC_01_TS10!D20</f>
        <v>0</v>
      </c>
      <c r="N2" s="18">
        <f>BC_01_TS10!E20</f>
        <v>0</v>
      </c>
      <c r="O2" s="18">
        <f>BC_01_TS10!F20</f>
        <v>0</v>
      </c>
      <c r="P2" s="18" t="str">
        <f>BC_01_TS10!H21</f>
        <v>02</v>
      </c>
      <c r="Q2" s="18">
        <f>BC_01_TS10!B21</f>
        <v>0</v>
      </c>
      <c r="R2" s="18">
        <f>BC_01_TS10!C21</f>
        <v>0</v>
      </c>
      <c r="S2" s="18">
        <f>BC_01_TS10!D21</f>
        <v>0</v>
      </c>
      <c r="T2" s="18">
        <f>BC_01_TS10!E21</f>
        <v>0</v>
      </c>
      <c r="U2" s="18">
        <f>BC_01_TS10!F21</f>
        <v>0</v>
      </c>
      <c r="V2" s="18" t="str">
        <f>BC_01_TS10!H22</f>
        <v>03</v>
      </c>
      <c r="W2" s="18">
        <f>BC_01_TS10!B22</f>
        <v>0</v>
      </c>
      <c r="X2" s="18">
        <f>BC_01_TS10!C22</f>
        <v>0</v>
      </c>
      <c r="Y2" s="18">
        <f>BC_01_TS10!D22</f>
        <v>0</v>
      </c>
      <c r="Z2" s="18">
        <f>BC_01_TS10!E22</f>
        <v>0</v>
      </c>
      <c r="AA2" s="18">
        <f>BC_01_TS10!F22</f>
        <v>0</v>
      </c>
      <c r="AB2" s="18" t="str">
        <f>BC_01_TS10!H23</f>
        <v>04</v>
      </c>
      <c r="AC2" s="18">
        <f>BC_01_TS10!B23</f>
        <v>0</v>
      </c>
      <c r="AD2" s="18">
        <f>BC_01_TS10!C23</f>
        <v>0</v>
      </c>
      <c r="AE2" s="18">
        <f>BC_01_TS10!D23</f>
        <v>0</v>
      </c>
      <c r="AF2" s="18">
        <f>BC_01_TS10!E23</f>
        <v>0</v>
      </c>
      <c r="AG2" s="18">
        <f>BC_01_TS10!F23</f>
        <v>0</v>
      </c>
      <c r="AH2" s="18" t="str">
        <f>BC_01_TS10!H24</f>
        <v>05</v>
      </c>
      <c r="AI2" s="18">
        <f>BC_01_TS10!B24</f>
        <v>0</v>
      </c>
      <c r="AJ2" s="18">
        <f>BC_01_TS10!C24</f>
        <v>0</v>
      </c>
      <c r="AK2" s="18">
        <f>BC_01_TS10!D24</f>
        <v>0</v>
      </c>
      <c r="AL2" s="18">
        <f>BC_01_TS10!E24</f>
        <v>0</v>
      </c>
      <c r="AM2" s="18">
        <f>BC_01_TS10!F24</f>
        <v>0</v>
      </c>
    </row>
  </sheetData>
  <sheetProtection password="C3B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Ma_Truong</vt:lpstr>
      <vt:lpstr>BC_01_TS10</vt:lpstr>
      <vt:lpstr>Sheet1</vt:lpstr>
      <vt:lpstr>CV</vt:lpstr>
      <vt:lpstr>MA_TRUONG</vt:lpstr>
      <vt:lpstr>BC_01_TS10!Print_Area</vt:lpstr>
      <vt:lpstr>Ma_Truong!Print_Area</vt:lpstr>
      <vt:lpstr>Ma_Truong!Print_Titles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 HA</dc:creator>
  <cp:lastModifiedBy>Windows User</cp:lastModifiedBy>
  <cp:lastPrinted>2017-05-20T07:05:26Z</cp:lastPrinted>
  <dcterms:created xsi:type="dcterms:W3CDTF">2009-06-10T03:50:39Z</dcterms:created>
  <dcterms:modified xsi:type="dcterms:W3CDTF">2020-07-04T15:56:50Z</dcterms:modified>
</cp:coreProperties>
</file>